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Panzarino\OneDrive\Desktop\Sport info\Cross Country\"/>
    </mc:Choice>
  </mc:AlternateContent>
  <xr:revisionPtr revIDLastSave="0" documentId="13_ncr:1_{3B7E3C10-470F-4423-B73F-76E3301DB38C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2020 CC Meet1 at SPSC" sheetId="1" r:id="rId1"/>
    <sheet name="Raw Data" sheetId="3" r:id="rId2"/>
  </sheets>
  <definedNames>
    <definedName name="_xlnm._FilterDatabase" localSheetId="1" hidden="1">'Raw Data'!$A$3:$K$3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8" i="1" l="1"/>
  <c r="Q56" i="1"/>
  <c r="P50" i="1"/>
  <c r="P12" i="1"/>
  <c r="Q57" i="1" l="1"/>
  <c r="Q14" i="1"/>
  <c r="Q93" i="1" l="1"/>
  <c r="Q94" i="1"/>
  <c r="Q95" i="1"/>
  <c r="Q96" i="1"/>
  <c r="Q97" i="1"/>
  <c r="Q98" i="1"/>
  <c r="Q99" i="1"/>
  <c r="F33" i="3" l="1"/>
  <c r="Q92" i="1" l="1"/>
  <c r="P93" i="1"/>
  <c r="P94" i="1"/>
  <c r="P95" i="1"/>
  <c r="P96" i="1"/>
  <c r="P97" i="1"/>
  <c r="P99" i="1"/>
  <c r="P92" i="1"/>
  <c r="Q50" i="1"/>
  <c r="Q51" i="1"/>
  <c r="Q52" i="1"/>
  <c r="Q53" i="1"/>
  <c r="Q54" i="1"/>
  <c r="Q55" i="1"/>
  <c r="Q49" i="1"/>
  <c r="P51" i="1"/>
  <c r="P52" i="1"/>
  <c r="P53" i="1"/>
  <c r="P54" i="1"/>
  <c r="P55" i="1"/>
  <c r="P56" i="1"/>
  <c r="P49" i="1"/>
  <c r="Q7" i="1"/>
  <c r="Q8" i="1"/>
  <c r="Q9" i="1"/>
  <c r="Q10" i="1"/>
  <c r="Q11" i="1"/>
  <c r="Q12" i="1"/>
  <c r="Q13" i="1"/>
  <c r="Q6" i="1"/>
  <c r="P7" i="1"/>
  <c r="P8" i="1"/>
  <c r="P9" i="1"/>
  <c r="P10" i="1"/>
  <c r="P11" i="1"/>
  <c r="P13" i="1"/>
  <c r="P6" i="1"/>
  <c r="F115" i="3"/>
  <c r="F116" i="3"/>
  <c r="F104" i="3"/>
  <c r="F105" i="3"/>
  <c r="F114" i="3"/>
  <c r="F100" i="3"/>
  <c r="F101" i="3"/>
  <c r="F102" i="3"/>
  <c r="F103" i="3"/>
  <c r="F106" i="3"/>
  <c r="F107" i="3"/>
  <c r="F108" i="3"/>
  <c r="F109" i="3"/>
  <c r="F110" i="3"/>
  <c r="F111" i="3"/>
  <c r="F112" i="3"/>
  <c r="F113" i="3"/>
  <c r="F99" i="3"/>
  <c r="F94" i="3"/>
  <c r="F95" i="3"/>
  <c r="F96" i="3"/>
  <c r="F97" i="3"/>
  <c r="F98" i="3"/>
  <c r="F36" i="3"/>
  <c r="F37" i="3"/>
  <c r="F38" i="3"/>
  <c r="F39" i="3"/>
  <c r="F93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54" i="3"/>
  <c r="F35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3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4" i="3"/>
  <c r="I55" i="3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4" i="3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4" i="3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</calcChain>
</file>

<file path=xl/sharedStrings.xml><?xml version="1.0" encoding="utf-8"?>
<sst xmlns="http://schemas.openxmlformats.org/spreadsheetml/2006/main" count="835" uniqueCount="377">
  <si>
    <t>Boys Year 10-12</t>
  </si>
  <si>
    <t>Girls Year 10-12</t>
  </si>
  <si>
    <t>Race Placing</t>
  </si>
  <si>
    <t>Points</t>
  </si>
  <si>
    <t>Runner Name</t>
  </si>
  <si>
    <t>Runners Time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</si>
  <si>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</si>
  <si>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</si>
  <si>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</si>
  <si>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</si>
  <si>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</si>
  <si>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</si>
  <si>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</si>
  <si>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</si>
  <si>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</si>
  <si>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</si>
  <si>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</si>
  <si>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</si>
  <si>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</si>
  <si>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</si>
  <si>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Time</t>
  </si>
  <si>
    <t>First Name</t>
  </si>
  <si>
    <t>Last Name</t>
  </si>
  <si>
    <t>Year Level</t>
  </si>
  <si>
    <t>Primary Boys</t>
  </si>
  <si>
    <t>Thomas</t>
  </si>
  <si>
    <t>Grosser</t>
  </si>
  <si>
    <t>Year 10 - 12</t>
  </si>
  <si>
    <t>Tom</t>
  </si>
  <si>
    <t>Alec</t>
  </si>
  <si>
    <t>Disney</t>
  </si>
  <si>
    <t>Concordia College</t>
  </si>
  <si>
    <t>Elliot</t>
  </si>
  <si>
    <t>Jack</t>
  </si>
  <si>
    <t>Tus</t>
  </si>
  <si>
    <t>Dimas</t>
  </si>
  <si>
    <t>Peter</t>
  </si>
  <si>
    <t>Morfesi</t>
  </si>
  <si>
    <t>Rohan</t>
  </si>
  <si>
    <t>Scruby</t>
  </si>
  <si>
    <t>Primary Girls</t>
  </si>
  <si>
    <t>Dora</t>
  </si>
  <si>
    <t>Lorenzo</t>
  </si>
  <si>
    <t>Senior Boys</t>
  </si>
  <si>
    <t>Jonathan</t>
  </si>
  <si>
    <t>Harris</t>
  </si>
  <si>
    <t>Zac</t>
  </si>
  <si>
    <t>Arki</t>
  </si>
  <si>
    <t>Galantomos</t>
  </si>
  <si>
    <t>Senior Girls</t>
  </si>
  <si>
    <t>Gabriel</t>
  </si>
  <si>
    <t>Wilson</t>
  </si>
  <si>
    <t>Grace</t>
  </si>
  <si>
    <t>Isla</t>
  </si>
  <si>
    <t>Year 3 - 6</t>
  </si>
  <si>
    <t>Year 7 - 9</t>
  </si>
  <si>
    <t>Distance</t>
  </si>
  <si>
    <t>Hollington</t>
  </si>
  <si>
    <t>Flynn</t>
  </si>
  <si>
    <t>Ritossa</t>
  </si>
  <si>
    <t>Sam</t>
  </si>
  <si>
    <t>Fox</t>
  </si>
  <si>
    <t>Akorn</t>
  </si>
  <si>
    <t>Mercedes College</t>
  </si>
  <si>
    <t>Andrew</t>
  </si>
  <si>
    <t>Lucas</t>
  </si>
  <si>
    <t>Gusk</t>
  </si>
  <si>
    <t>Gustav</t>
  </si>
  <si>
    <t>Czechowicz</t>
  </si>
  <si>
    <t>Loretto College</t>
  </si>
  <si>
    <t>Ruby</t>
  </si>
  <si>
    <t>Richard</t>
  </si>
  <si>
    <t>Charlie</t>
  </si>
  <si>
    <t>Johnson</t>
  </si>
  <si>
    <t>Louis</t>
  </si>
  <si>
    <t>von Doussa</t>
  </si>
  <si>
    <t>Sarvin</t>
  </si>
  <si>
    <t>Mahadavan</t>
  </si>
  <si>
    <t>John</t>
  </si>
  <si>
    <t>Portia</t>
  </si>
  <si>
    <t>Katsaros</t>
  </si>
  <si>
    <t>Christopher</t>
  </si>
  <si>
    <t>Cowain</t>
  </si>
  <si>
    <t>Michael</t>
  </si>
  <si>
    <t>Teo</t>
  </si>
  <si>
    <t>Adam</t>
  </si>
  <si>
    <t>Pivato</t>
  </si>
  <si>
    <t>Gilbert</t>
  </si>
  <si>
    <t>Pronk</t>
  </si>
  <si>
    <t>Tayla</t>
  </si>
  <si>
    <t>Thompson</t>
  </si>
  <si>
    <t>O'Loughlin</t>
  </si>
  <si>
    <t>Luke</t>
  </si>
  <si>
    <t>Hughes</t>
  </si>
  <si>
    <t>Shreyus</t>
  </si>
  <si>
    <t>Arramraj</t>
  </si>
  <si>
    <t>Harry</t>
  </si>
  <si>
    <t>Marks</t>
  </si>
  <si>
    <t>Rossie-Fedele</t>
  </si>
  <si>
    <t>Tao</t>
  </si>
  <si>
    <t>Wong</t>
  </si>
  <si>
    <t>Alex</t>
  </si>
  <si>
    <t>Chan</t>
  </si>
  <si>
    <t>Oscar</t>
  </si>
  <si>
    <t>Kanellos</t>
  </si>
  <si>
    <t>Joshua</t>
  </si>
  <si>
    <t>Howes</t>
  </si>
  <si>
    <t>Coligan</t>
  </si>
  <si>
    <t>Alexander</t>
  </si>
  <si>
    <t>Ibrahim</t>
  </si>
  <si>
    <t>James</t>
  </si>
  <si>
    <t>Chris</t>
  </si>
  <si>
    <t>Li</t>
  </si>
  <si>
    <t>Henry</t>
  </si>
  <si>
    <t>Lehman</t>
  </si>
  <si>
    <t>Nick</t>
  </si>
  <si>
    <t>Robertson</t>
  </si>
  <si>
    <t>Amit</t>
  </si>
  <si>
    <t>Bhat</t>
  </si>
  <si>
    <t>Tyson</t>
  </si>
  <si>
    <t>Hoey</t>
  </si>
  <si>
    <t>Alfie</t>
  </si>
  <si>
    <t>Barker</t>
  </si>
  <si>
    <t>Dalcin</t>
  </si>
  <si>
    <t>Bronte</t>
  </si>
  <si>
    <t>O'Callaghan</t>
  </si>
  <si>
    <t>Middle Boys</t>
  </si>
  <si>
    <t>Bell</t>
  </si>
  <si>
    <t>Caili</t>
  </si>
  <si>
    <t>Smith</t>
  </si>
  <si>
    <t>Daniel</t>
  </si>
  <si>
    <t>Kwan</t>
  </si>
  <si>
    <t>Dylan</t>
  </si>
  <si>
    <t>Chi</t>
  </si>
  <si>
    <t>Matthew</t>
  </si>
  <si>
    <t>Zhong</t>
  </si>
  <si>
    <t>Middle Girls</t>
  </si>
  <si>
    <t>St Peter's Girls</t>
  </si>
  <si>
    <t>Malaika</t>
  </si>
  <si>
    <t>McLeod</t>
  </si>
  <si>
    <t>Immanuel College</t>
  </si>
  <si>
    <t>Molly</t>
  </si>
  <si>
    <t>Cook</t>
  </si>
  <si>
    <t>Daisy</t>
  </si>
  <si>
    <t>Braithwaite</t>
  </si>
  <si>
    <t>Elodie</t>
  </si>
  <si>
    <t>De Wit</t>
  </si>
  <si>
    <t>Fahey</t>
  </si>
  <si>
    <t>Alice</t>
  </si>
  <si>
    <t>Rostrevor College</t>
  </si>
  <si>
    <t>Colpo-Strangis</t>
  </si>
  <si>
    <t>Mitchell</t>
  </si>
  <si>
    <t>Benjamin</t>
  </si>
  <si>
    <t>Chloe</t>
  </si>
  <si>
    <t>Richardson</t>
  </si>
  <si>
    <t>Jade</t>
  </si>
  <si>
    <t>Millard</t>
  </si>
  <si>
    <t>Liam</t>
  </si>
  <si>
    <t>McKinnon-Matthews</t>
  </si>
  <si>
    <t>Ryley</t>
  </si>
  <si>
    <t>Carys</t>
  </si>
  <si>
    <t>Kinsella-White</t>
  </si>
  <si>
    <t>Fillmore</t>
  </si>
  <si>
    <t>Marshall</t>
  </si>
  <si>
    <t>Hudson</t>
  </si>
  <si>
    <t>Adelaide</t>
  </si>
  <si>
    <t>Murphy</t>
  </si>
  <si>
    <t>Cameron</t>
  </si>
  <si>
    <t>Moffatt</t>
  </si>
  <si>
    <t>Tilly</t>
  </si>
  <si>
    <t>Caven</t>
  </si>
  <si>
    <t>Donovan</t>
  </si>
  <si>
    <t>Goddard</t>
  </si>
  <si>
    <t>Kiara</t>
  </si>
  <si>
    <t>Christian</t>
  </si>
  <si>
    <t>Valentincic</t>
  </si>
  <si>
    <t>Emma</t>
  </si>
  <si>
    <t>Dietrich</t>
  </si>
  <si>
    <t>Jackson</t>
  </si>
  <si>
    <t>Brown</t>
  </si>
  <si>
    <t>Owen-Brown</t>
  </si>
  <si>
    <t>Lawson</t>
  </si>
  <si>
    <t>Dani</t>
  </si>
  <si>
    <t>Cox</t>
  </si>
  <si>
    <t>Webber</t>
  </si>
  <si>
    <t>Oliver</t>
  </si>
  <si>
    <t>Kerkman</t>
  </si>
  <si>
    <t>Jacob</t>
  </si>
  <si>
    <t>Sutton</t>
  </si>
  <si>
    <t>St Ignatius College</t>
  </si>
  <si>
    <t>Xander</t>
  </si>
  <si>
    <t>Shekhar</t>
  </si>
  <si>
    <t>Jon</t>
  </si>
  <si>
    <t>Long</t>
  </si>
  <si>
    <t>Eleanor</t>
  </si>
  <si>
    <t>Saies</t>
  </si>
  <si>
    <t>Alexandra</t>
  </si>
  <si>
    <t>To</t>
  </si>
  <si>
    <t>Rosenberg</t>
  </si>
  <si>
    <t>Poppy</t>
  </si>
  <si>
    <t>Richards</t>
  </si>
  <si>
    <t>Connell</t>
  </si>
  <si>
    <t>Jonny</t>
  </si>
  <si>
    <t>Liu</t>
  </si>
  <si>
    <t>Ely</t>
  </si>
  <si>
    <t>Hall-Heffer</t>
  </si>
  <si>
    <t>Jess</t>
  </si>
  <si>
    <t>Green</t>
  </si>
  <si>
    <t>Burkley</t>
  </si>
  <si>
    <t>Couch</t>
  </si>
  <si>
    <t>Lucinda</t>
  </si>
  <si>
    <t>Carney</t>
  </si>
  <si>
    <t>Lachlan</t>
  </si>
  <si>
    <t>Mowbray</t>
  </si>
  <si>
    <t>Kyle</t>
  </si>
  <si>
    <t>Kerruish</t>
  </si>
  <si>
    <t>Anais</t>
  </si>
  <si>
    <t>Barnes</t>
  </si>
  <si>
    <t>Ernie</t>
  </si>
  <si>
    <t>Max</t>
  </si>
  <si>
    <t>Weir</t>
  </si>
  <si>
    <t>Conan</t>
  </si>
  <si>
    <t>Petch</t>
  </si>
  <si>
    <t>Zach</t>
  </si>
  <si>
    <t>Hoberg</t>
  </si>
  <si>
    <t>Jake</t>
  </si>
  <si>
    <t>Hugo</t>
  </si>
  <si>
    <t>Carey</t>
  </si>
  <si>
    <t>Hayes</t>
  </si>
  <si>
    <t>Charles</t>
  </si>
  <si>
    <t>Lewis</t>
  </si>
  <si>
    <t>Russell</t>
  </si>
  <si>
    <t>Chewy</t>
  </si>
  <si>
    <t>Ahmad</t>
  </si>
  <si>
    <t>Coscarella</t>
  </si>
  <si>
    <t>Gap</t>
  </si>
  <si>
    <t>Primary Boys and Girls</t>
  </si>
  <si>
    <t>Middle Boys and Girls</t>
  </si>
  <si>
    <t>2 km (1 lap)</t>
  </si>
  <si>
    <t>4 km (2 laps)</t>
  </si>
  <si>
    <t>6 km (3 laps)</t>
  </si>
  <si>
    <t>Note</t>
  </si>
  <si>
    <t>Only did two laps instead of three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</si>
  <si>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</si>
  <si>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</si>
  <si>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</si>
  <si>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</si>
  <si>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</si>
  <si>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</si>
  <si>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</si>
  <si>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</si>
  <si>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</si>
  <si>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</si>
  <si>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</si>
  <si>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</si>
  <si>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Pulteney Grammar School</t>
  </si>
  <si>
    <t>PGS</t>
  </si>
  <si>
    <t>Points Accummulated</t>
  </si>
  <si>
    <t>Full Name</t>
  </si>
  <si>
    <t>Adam Goddard</t>
  </si>
  <si>
    <t>Zac Connell</t>
  </si>
  <si>
    <t>Henry Braithwaite</t>
  </si>
  <si>
    <t>Lachlan Mowbray</t>
  </si>
  <si>
    <t>Max Weir</t>
  </si>
  <si>
    <t>Conan Petch</t>
  </si>
  <si>
    <t>Tom Millard</t>
  </si>
  <si>
    <t>Alec Disney</t>
  </si>
  <si>
    <t>Hugo Carey</t>
  </si>
  <si>
    <t>Sam Hayes</t>
  </si>
  <si>
    <t>Charles Lewis</t>
  </si>
  <si>
    <t>Luke Russell</t>
  </si>
  <si>
    <t>Molly Cook</t>
  </si>
  <si>
    <t>Jade Millard</t>
  </si>
  <si>
    <t>Isla Scruby</t>
  </si>
  <si>
    <t>Kyle Kerruish</t>
  </si>
  <si>
    <t>Ernie Brown</t>
  </si>
  <si>
    <t>MIddle Boys</t>
  </si>
  <si>
    <t>Jonathan Harris</t>
  </si>
  <si>
    <t>Peter Colpo-Strangis</t>
  </si>
  <si>
    <t>Jack Mitchell</t>
  </si>
  <si>
    <t>Benjamin Hughes</t>
  </si>
  <si>
    <t>Liam McKinnon-Matthews</t>
  </si>
  <si>
    <t>Ryley James</t>
  </si>
  <si>
    <t>Rohan Scruby</t>
  </si>
  <si>
    <t>Jack Fillmore</t>
  </si>
  <si>
    <t>Marshall Hudson</t>
  </si>
  <si>
    <t>Peter Morfesi</t>
  </si>
  <si>
    <t>Cameron Moffatt</t>
  </si>
  <si>
    <t>Donovan Fahey</t>
  </si>
  <si>
    <t>Christian Valentincic</t>
  </si>
  <si>
    <t>Jackson Brown</t>
  </si>
  <si>
    <t>Elliot Owen-Brown</t>
  </si>
  <si>
    <t>Alex Lawson</t>
  </si>
  <si>
    <t>Charlie Webber</t>
  </si>
  <si>
    <t>Oliver Kerkman</t>
  </si>
  <si>
    <t>Jacob Sutton</t>
  </si>
  <si>
    <t>Xander Shekhar</t>
  </si>
  <si>
    <t>Jon Long</t>
  </si>
  <si>
    <t>Liam Rosenberg</t>
  </si>
  <si>
    <t>Jonny Liu</t>
  </si>
  <si>
    <t>Luke Burkley</t>
  </si>
  <si>
    <t>Arki Galantomos</t>
  </si>
  <si>
    <t>Zach Hoberg</t>
  </si>
  <si>
    <t>Jake Wong</t>
  </si>
  <si>
    <t>Chewy Li</t>
  </si>
  <si>
    <t>Michael Ahmad</t>
  </si>
  <si>
    <t>Malaika McLeod</t>
  </si>
  <si>
    <t>Daisy Braithwaite</t>
  </si>
  <si>
    <t>Carys Kinsella-White</t>
  </si>
  <si>
    <t>Adelaide Murphy</t>
  </si>
  <si>
    <t>Tilly Caven</t>
  </si>
  <si>
    <t>Kiara Coscarella</t>
  </si>
  <si>
    <t>Emma Dietrich</t>
  </si>
  <si>
    <t>Dani Cox</t>
  </si>
  <si>
    <t>Eleanor Saies</t>
  </si>
  <si>
    <t>Alexandra To</t>
  </si>
  <si>
    <t>Poppy Richards</t>
  </si>
  <si>
    <t>Ely Hall-Heffer</t>
  </si>
  <si>
    <t>Jess Green</t>
  </si>
  <si>
    <t>Grace Couch</t>
  </si>
  <si>
    <t>Lucinda Carney</t>
  </si>
  <si>
    <t>Anais Barnes</t>
  </si>
  <si>
    <t>Jack Hollington</t>
  </si>
  <si>
    <t>Flynn Ritossa</t>
  </si>
  <si>
    <t>Sam Fox</t>
  </si>
  <si>
    <t>Thomas Akorn</t>
  </si>
  <si>
    <t>Andrew Lucas</t>
  </si>
  <si>
    <t>Elliot Gusk</t>
  </si>
  <si>
    <t>Gustav Czechowicz</t>
  </si>
  <si>
    <t>Charlie Johnson</t>
  </si>
  <si>
    <t>Louis von Doussa</t>
  </si>
  <si>
    <t>Tus Dimas</t>
  </si>
  <si>
    <t>Sarvin Mahadavan</t>
  </si>
  <si>
    <t>John Lucas</t>
  </si>
  <si>
    <t>Christopher Cowain</t>
  </si>
  <si>
    <t>Jack Grosser</t>
  </si>
  <si>
    <t>Michael Teo</t>
  </si>
  <si>
    <t>Adam Pivato</t>
  </si>
  <si>
    <t>Gilbert Pronk</t>
  </si>
  <si>
    <t>Sam O'Loughlin</t>
  </si>
  <si>
    <t>Luke Hughes</t>
  </si>
  <si>
    <t>Shreyus Arramraj</t>
  </si>
  <si>
    <t>Harry Marks</t>
  </si>
  <si>
    <t>Tao Wong</t>
  </si>
  <si>
    <t>Alex Chan</t>
  </si>
  <si>
    <t>Oscar Kanellos</t>
  </si>
  <si>
    <t>Joshua Howes</t>
  </si>
  <si>
    <t>Charlie Coligan</t>
  </si>
  <si>
    <t>Alexander Ibrahim</t>
  </si>
  <si>
    <t>James Teo</t>
  </si>
  <si>
    <t>Chris Li</t>
  </si>
  <si>
    <t>Henry Lehman</t>
  </si>
  <si>
    <t>Nick Robertson</t>
  </si>
  <si>
    <t>Amit Bhat</t>
  </si>
  <si>
    <t>Tyson Hoey</t>
  </si>
  <si>
    <t>Alfie Barker</t>
  </si>
  <si>
    <t>Lorenzo Dalcin</t>
  </si>
  <si>
    <t>Joshua Bell</t>
  </si>
  <si>
    <t>Daniel Kwan</t>
  </si>
  <si>
    <t>Dylan Chi</t>
  </si>
  <si>
    <t>Matthew Zhong</t>
  </si>
  <si>
    <t>Ruby Richard</t>
  </si>
  <si>
    <t>Portia Katsaros</t>
  </si>
  <si>
    <t>Tayla Thompson</t>
  </si>
  <si>
    <t>Dora Rossie-Fedele</t>
  </si>
  <si>
    <t>Bronte O'Callaghan</t>
  </si>
  <si>
    <t>Caili Smith</t>
  </si>
  <si>
    <t>Elodie De Wit</t>
  </si>
  <si>
    <t>Isla Fahey</t>
  </si>
  <si>
    <t>Alice Braithwaite</t>
  </si>
  <si>
    <t>Chloe Richardson</t>
  </si>
  <si>
    <t>Cross Country Results - St. Peter's College, 29th July 2020</t>
  </si>
  <si>
    <t>Tom Grosser</t>
  </si>
  <si>
    <t>injured during race</t>
  </si>
  <si>
    <t>Gabriel Wilson</t>
  </si>
  <si>
    <t>19:02.8
(only did two laps)</t>
  </si>
  <si>
    <t>Rostrevor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</si>
</sst>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AFC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1"/>
    <xf numFmtId="0" fontId="4" fillId="0" borderId="4" xfId="1" applyBorder="1"/>
    <xf numFmtId="0" fontId="4" fillId="0" borderId="0" xfId="1" applyAlignment="1">
      <alignment horizontal="center"/>
    </xf>
    <xf numFmtId="0" fontId="4" fillId="0" borderId="0" xfId="1" applyAlignment="1">
      <alignment vertical="center"/>
    </xf>
    <xf numFmtId="0" fontId="4" fillId="0" borderId="4" xfId="1" applyBorder="1" applyAlignment="1">
      <alignment vertical="center"/>
    </xf>
    <xf numFmtId="0" fontId="4" fillId="2" borderId="4" xfId="1" applyFill="1" applyBorder="1" applyAlignment="1">
      <alignment horizontal="center"/>
    </xf>
    <xf numFmtId="0" fontId="4" fillId="2" borderId="4" xfId="1" applyFill="1" applyBorder="1"/>
    <xf numFmtId="0" fontId="4" fillId="0" borderId="0" xfId="1" applyBorder="1" applyAlignment="1">
      <alignment horizontal="center"/>
    </xf>
    <xf numFmtId="47" fontId="4" fillId="0" borderId="0" xfId="1" applyNumberFormat="1"/>
    <xf numFmtId="47" fontId="4" fillId="2" borderId="4" xfId="1" applyNumberFormat="1" applyFill="1" applyBorder="1"/>
    <xf numFmtId="47" fontId="4" fillId="0" borderId="0" xfId="1" applyNumberFormat="1" applyBorder="1" applyAlignment="1">
      <alignment horizontal="center"/>
    </xf>
    <xf numFmtId="0" fontId="4" fillId="0" borderId="0" xfId="1" applyFill="1"/>
    <xf numFmtId="47" fontId="4" fillId="0" borderId="0" xfId="1" applyNumberFormat="1" applyFill="1"/>
    <xf numFmtId="20" fontId="4" fillId="0" borderId="0" xfId="1" applyNumberFormat="1" applyFill="1"/>
    <xf numFmtId="0" fontId="7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vertical="center"/>
    </xf>
    <xf numFmtId="47" fontId="7" fillId="4" borderId="4" xfId="1" applyNumberFormat="1" applyFont="1" applyFill="1" applyBorder="1" applyAlignment="1">
      <alignment horizontal="center" vertical="center"/>
    </xf>
    <xf numFmtId="0" fontId="4" fillId="4" borderId="4" xfId="1" applyFill="1" applyBorder="1" applyAlignment="1">
      <alignment horizontal="center" vertical="center"/>
    </xf>
    <xf numFmtId="0" fontId="4" fillId="3" borderId="4" xfId="1" applyFill="1" applyBorder="1" applyAlignment="1">
      <alignment horizontal="center"/>
    </xf>
    <xf numFmtId="0" fontId="4" fillId="3" borderId="4" xfId="1" applyFill="1" applyBorder="1"/>
    <xf numFmtId="47" fontId="4" fillId="3" borderId="4" xfId="1" applyNumberFormat="1" applyFill="1" applyBorder="1"/>
    <xf numFmtId="0" fontId="4" fillId="5" borderId="4" xfId="1" applyFill="1" applyBorder="1" applyAlignment="1">
      <alignment horizontal="center"/>
    </xf>
    <xf numFmtId="0" fontId="4" fillId="5" borderId="4" xfId="1" applyFill="1" applyBorder="1"/>
    <xf numFmtId="47" fontId="4" fillId="5" borderId="4" xfId="1" applyNumberFormat="1" applyFill="1" applyBorder="1"/>
    <xf numFmtId="0" fontId="4" fillId="6" borderId="4" xfId="1" applyFill="1" applyBorder="1" applyAlignment="1">
      <alignment horizontal="center"/>
    </xf>
    <xf numFmtId="0" fontId="4" fillId="6" borderId="4" xfId="1" applyFill="1" applyBorder="1"/>
    <xf numFmtId="47" fontId="4" fillId="6" borderId="4" xfId="1" applyNumberFormat="1" applyFill="1" applyBorder="1"/>
    <xf numFmtId="0" fontId="4" fillId="7" borderId="4" xfId="1" applyFill="1" applyBorder="1" applyAlignment="1">
      <alignment horizontal="center"/>
    </xf>
    <xf numFmtId="0" fontId="4" fillId="7" borderId="4" xfId="1" applyFill="1" applyBorder="1"/>
    <xf numFmtId="47" fontId="4" fillId="7" borderId="4" xfId="1" applyNumberFormat="1" applyFill="1" applyBorder="1"/>
    <xf numFmtId="20" fontId="4" fillId="7" borderId="4" xfId="1" applyNumberFormat="1" applyFill="1" applyBorder="1"/>
    <xf numFmtId="0" fontId="4" fillId="8" borderId="4" xfId="1" applyFill="1" applyBorder="1" applyAlignment="1">
      <alignment horizontal="center"/>
    </xf>
    <xf numFmtId="0" fontId="4" fillId="8" borderId="4" xfId="1" applyFill="1" applyBorder="1"/>
    <xf numFmtId="47" fontId="4" fillId="8" borderId="4" xfId="1" applyNumberFormat="1" applyFill="1" applyBorder="1"/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7" fontId="0" fillId="0" borderId="4" xfId="0" applyNumberFormat="1" applyBorder="1" applyAlignment="1">
      <alignment vertical="center" wrapText="1"/>
    </xf>
    <xf numFmtId="47" fontId="0" fillId="0" borderId="16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47" fontId="0" fillId="0" borderId="11" xfId="0" applyNumberFormat="1" applyBorder="1" applyAlignment="1">
      <alignment vertical="center" wrapText="1"/>
    </xf>
    <xf numFmtId="0" fontId="4" fillId="9" borderId="4" xfId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2" borderId="4" xfId="1" applyFont="1" applyFill="1" applyBorder="1"/>
    <xf numFmtId="47" fontId="3" fillId="2" borderId="4" xfId="1" applyNumberFormat="1" applyFont="1" applyFill="1" applyBorder="1"/>
    <xf numFmtId="0" fontId="3" fillId="7" borderId="4" xfId="1" applyFont="1" applyFill="1" applyBorder="1"/>
    <xf numFmtId="0" fontId="2" fillId="3" borderId="4" xfId="1" applyFont="1" applyFill="1" applyBorder="1"/>
    <xf numFmtId="47" fontId="1" fillId="3" borderId="4" xfId="1" applyNumberFormat="1" applyFont="1" applyFill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8" xfId="1" applyBorder="1" applyAlignment="1">
      <alignment horizontal="center"/>
    </xf>
    <xf numFmtId="0" fontId="4" fillId="0" borderId="19" xfId="1" applyBorder="1" applyAlignment="1">
      <alignment horizontal="center"/>
    </xf>
    <xf numFmtId="0" fontId="4" fillId="0" borderId="20" xfId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0" fillId="0" borderId="4" xfId="0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DFF"/>
      <color rgb="FFFFCAFC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3"/>
  <sheetViews>
    <sheetView tabSelected="1" zoomScale="87" zoomScaleNormal="87" workbookViewId="0">
      <selection activeCell="P99" sqref="P99"/>
    </sheetView>
  </sheetViews>
  <sheetFormatPr defaultColWidth="8.85546875" defaultRowHeight="15" x14ac:dyDescent="0.25"/>
  <cols>
    <col min="1" max="1" width="10" customWidth="1"/>
    <col min="2" max="2" width="6.42578125" customWidth="1"/>
    <col min="3" max="3" width="24.7109375" customWidth="1"/>
    <col min="4" max="4" width="15.7109375" customWidth="1"/>
    <col min="5" max="5" width="23.140625" bestFit="1" customWidth="1"/>
    <col min="6" max="6" width="3.42578125" customWidth="1"/>
    <col min="7" max="7" width="7.28515625" customWidth="1"/>
    <col min="8" max="8" width="6.140625" customWidth="1"/>
    <col min="9" max="9" width="19.5703125" customWidth="1"/>
    <col min="10" max="10" width="9.5703125" customWidth="1"/>
    <col min="11" max="11" width="19" customWidth="1"/>
    <col min="14" max="14" width="11.140625" hidden="1" customWidth="1"/>
    <col min="15" max="15" width="21" bestFit="1" customWidth="1"/>
    <col min="16" max="16" width="18" bestFit="1" customWidth="1"/>
    <col min="17" max="17" width="21" bestFit="1" customWidth="1"/>
  </cols>
  <sheetData>
    <row r="1" spans="1:17" ht="21" customHeight="1" x14ac:dyDescent="0.3">
      <c r="A1" s="78" t="s">
        <v>371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7" ht="21" customHeigh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7" ht="15.75" thickBot="1" x14ac:dyDescent="0.3">
      <c r="A3" s="15" t="s">
        <v>245</v>
      </c>
    </row>
    <row r="4" spans="1:17" ht="15.75" customHeight="1" thickBot="1" x14ac:dyDescent="0.3">
      <c r="A4" s="73" t="s">
        <v>0</v>
      </c>
      <c r="B4" s="74"/>
      <c r="C4" s="74"/>
      <c r="D4" s="74"/>
      <c r="E4" s="75"/>
      <c r="F4" s="3"/>
      <c r="G4" s="73" t="s">
        <v>1</v>
      </c>
      <c r="H4" s="74"/>
      <c r="I4" s="74"/>
      <c r="J4" s="74"/>
      <c r="K4" s="75"/>
      <c r="O4" s="62"/>
      <c r="P4" s="72" t="s">
        <v>257</v>
      </c>
      <c r="Q4" s="72"/>
    </row>
    <row r="5" spans="1:17" ht="30" customHeight="1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3"/>
      <c r="G5" s="6" t="s">
        <v>2</v>
      </c>
      <c r="H5" s="7" t="s">
        <v>3</v>
      </c>
      <c r="I5" s="7" t="s">
        <v>4</v>
      </c>
      <c r="J5" s="7" t="s">
        <v>5</v>
      </c>
      <c r="K5" s="8" t="s">
        <v>6</v>
      </c>
      <c r="N5" s="61" t="s">
        <v>15</v>
      </c>
      <c r="O5" s="63" t="s">
        <v>14</v>
      </c>
      <c r="P5" s="63" t="s">
        <v>43</v>
      </c>
      <c r="Q5" s="63" t="s">
        <v>49</v>
      </c>
    </row>
    <row r="6" spans="1:17" ht="15" customHeight="1" x14ac:dyDescent="0.25">
      <c r="A6" s="9">
        <v>1</v>
      </c>
      <c r="B6" s="57">
        <v>20</v>
      </c>
      <c r="C6" s="5" t="s">
        <v>259</v>
      </c>
      <c r="D6" s="59">
        <v>1.3715162037037038E-2</v>
      </c>
      <c r="E6" s="10" t="s">
        <v>16</v>
      </c>
      <c r="F6" s="4"/>
      <c r="G6" s="9">
        <v>1</v>
      </c>
      <c r="H6" s="57">
        <v>20</v>
      </c>
      <c r="I6" s="5" t="s">
        <v>271</v>
      </c>
      <c r="J6" s="59">
        <v>1.159386574074074E-2</v>
      </c>
      <c r="K6" s="10" t="s">
        <v>140</v>
      </c>
      <c r="N6" s="61" t="s">
        <v>250</v>
      </c>
      <c r="O6" s="63" t="s">
        <v>31</v>
      </c>
      <c r="P6" s="63">
        <f>SUMIF($E$6:$E$44,O6,$B$6:$B$44)</f>
        <v>0</v>
      </c>
      <c r="Q6" s="63">
        <f>SUMIF($K$6:$K$44,O6,$H$6:$H$44)</f>
        <v>16</v>
      </c>
    </row>
    <row r="7" spans="1:17" ht="15" customHeight="1" x14ac:dyDescent="0.25">
      <c r="A7" s="9">
        <v>2</v>
      </c>
      <c r="B7" s="57">
        <v>18</v>
      </c>
      <c r="C7" s="5" t="s">
        <v>260</v>
      </c>
      <c r="D7" s="59">
        <v>1.4794097222222222E-2</v>
      </c>
      <c r="E7" s="10" t="s">
        <v>16</v>
      </c>
      <c r="F7" s="4"/>
      <c r="G7" s="9">
        <v>2</v>
      </c>
      <c r="H7" s="57">
        <v>18</v>
      </c>
      <c r="I7" s="5" t="s">
        <v>272</v>
      </c>
      <c r="J7" s="59">
        <v>1.2828819444444443E-2</v>
      </c>
      <c r="K7" s="10" t="s">
        <v>140</v>
      </c>
      <c r="N7" s="61" t="s">
        <v>251</v>
      </c>
      <c r="O7" s="63" t="s">
        <v>140</v>
      </c>
      <c r="P7" s="63">
        <f t="shared" ref="P7:P13" si="0">SUMIF($E$6:$E$44,O7,$B$6:$B$44)</f>
        <v>44</v>
      </c>
      <c r="Q7" s="63">
        <f t="shared" ref="Q7:Q14" si="1">SUMIF($K$6:$K$44,O7,$H$6:$H$44)</f>
        <v>38</v>
      </c>
    </row>
    <row r="8" spans="1:17" ht="15" customHeight="1" x14ac:dyDescent="0.25">
      <c r="A8" s="9">
        <v>3</v>
      </c>
      <c r="B8" s="57">
        <v>16</v>
      </c>
      <c r="C8" s="5" t="s">
        <v>261</v>
      </c>
      <c r="D8" s="59">
        <v>1.4869328703703704E-2</v>
      </c>
      <c r="E8" s="10" t="s">
        <v>16</v>
      </c>
      <c r="F8" s="4"/>
      <c r="G8" s="9">
        <v>3</v>
      </c>
      <c r="H8" s="57">
        <v>16</v>
      </c>
      <c r="I8" s="5" t="s">
        <v>273</v>
      </c>
      <c r="J8" s="59">
        <v>1.4112962962962964E-2</v>
      </c>
      <c r="K8" s="10" t="s">
        <v>31</v>
      </c>
      <c r="N8" s="61" t="s">
        <v>253</v>
      </c>
      <c r="O8" s="63" t="s">
        <v>69</v>
      </c>
      <c r="P8" s="63">
        <f t="shared" si="0"/>
        <v>0</v>
      </c>
      <c r="Q8" s="63">
        <f t="shared" si="1"/>
        <v>0</v>
      </c>
    </row>
    <row r="9" spans="1:17" ht="15" customHeight="1" x14ac:dyDescent="0.25">
      <c r="A9" s="9">
        <v>4</v>
      </c>
      <c r="B9" s="57">
        <v>14</v>
      </c>
      <c r="C9" s="5" t="s">
        <v>262</v>
      </c>
      <c r="D9" s="59">
        <v>1.6903124999999998E-2</v>
      </c>
      <c r="E9" s="10" t="s">
        <v>63</v>
      </c>
      <c r="F9" s="4"/>
      <c r="G9" s="9">
        <v>4</v>
      </c>
      <c r="H9" s="57">
        <v>14</v>
      </c>
      <c r="I9" s="5"/>
      <c r="J9" s="59"/>
      <c r="K9" s="10"/>
      <c r="N9" s="61" t="s">
        <v>254</v>
      </c>
      <c r="O9" s="63" t="s">
        <v>63</v>
      </c>
      <c r="P9" s="63">
        <f t="shared" si="0"/>
        <v>14</v>
      </c>
      <c r="Q9" s="63">
        <f t="shared" si="1"/>
        <v>0</v>
      </c>
    </row>
    <row r="10" spans="1:17" ht="15" customHeight="1" x14ac:dyDescent="0.25">
      <c r="A10" s="9">
        <v>5</v>
      </c>
      <c r="B10" s="57">
        <v>13</v>
      </c>
      <c r="C10" s="5" t="s">
        <v>274</v>
      </c>
      <c r="D10" s="59">
        <v>1.7452777777777775E-2</v>
      </c>
      <c r="E10" s="10" t="s">
        <v>140</v>
      </c>
      <c r="F10" s="4"/>
      <c r="G10" s="9">
        <v>5</v>
      </c>
      <c r="H10" s="57">
        <v>13</v>
      </c>
      <c r="I10" s="5"/>
      <c r="J10" s="59"/>
      <c r="K10" s="10"/>
      <c r="N10" s="61" t="s">
        <v>256</v>
      </c>
      <c r="O10" s="63" t="s">
        <v>255</v>
      </c>
      <c r="P10" s="63">
        <f t="shared" si="0"/>
        <v>3</v>
      </c>
      <c r="Q10" s="63">
        <f t="shared" si="1"/>
        <v>0</v>
      </c>
    </row>
    <row r="11" spans="1:17" ht="15" customHeight="1" x14ac:dyDescent="0.25">
      <c r="A11" s="9">
        <v>6</v>
      </c>
      <c r="B11" s="57">
        <v>12</v>
      </c>
      <c r="C11" s="5" t="s">
        <v>275</v>
      </c>
      <c r="D11" s="59">
        <v>1.7813657407407403E-2</v>
      </c>
      <c r="E11" s="10" t="s">
        <v>140</v>
      </c>
      <c r="F11" s="4"/>
      <c r="G11" s="9">
        <v>6</v>
      </c>
      <c r="H11" s="57">
        <v>12</v>
      </c>
      <c r="I11" s="5"/>
      <c r="J11" s="5"/>
      <c r="K11" s="10"/>
      <c r="N11" s="61" t="s">
        <v>252</v>
      </c>
      <c r="O11" s="63" t="s">
        <v>189</v>
      </c>
      <c r="P11" s="63">
        <f t="shared" si="0"/>
        <v>0</v>
      </c>
      <c r="Q11" s="63">
        <f t="shared" si="1"/>
        <v>0</v>
      </c>
    </row>
    <row r="12" spans="1:17" ht="15" customHeight="1" x14ac:dyDescent="0.25">
      <c r="A12" s="9">
        <v>7</v>
      </c>
      <c r="B12" s="57">
        <v>11</v>
      </c>
      <c r="C12" s="5" t="s">
        <v>263</v>
      </c>
      <c r="D12" s="59">
        <v>1.8110648148148143E-2</v>
      </c>
      <c r="E12" s="10" t="s">
        <v>16</v>
      </c>
      <c r="F12" s="4"/>
      <c r="G12" s="9">
        <v>7</v>
      </c>
      <c r="H12" s="57">
        <v>11</v>
      </c>
      <c r="I12" s="5"/>
      <c r="J12" s="5"/>
      <c r="K12" s="10"/>
      <c r="N12" s="61" t="s">
        <v>17</v>
      </c>
      <c r="O12" s="63" t="s">
        <v>16</v>
      </c>
      <c r="P12" s="63">
        <f>SUMIF($E$6:$E$44,O12,$B$6:$B$44)-B15-B17-B19-B18+4</f>
        <v>69</v>
      </c>
      <c r="Q12" s="63">
        <f t="shared" si="1"/>
        <v>0</v>
      </c>
    </row>
    <row r="13" spans="1:17" ht="15" customHeight="1" x14ac:dyDescent="0.25">
      <c r="A13" s="9">
        <v>8</v>
      </c>
      <c r="B13" s="57">
        <v>10</v>
      </c>
      <c r="C13" s="5" t="s">
        <v>264</v>
      </c>
      <c r="D13" s="59">
        <v>1.8539236111111107E-2</v>
      </c>
      <c r="E13" s="10" t="s">
        <v>140</v>
      </c>
      <c r="F13" s="4"/>
      <c r="G13" s="9">
        <v>8</v>
      </c>
      <c r="H13" s="57">
        <v>10</v>
      </c>
      <c r="I13" s="5"/>
      <c r="J13" s="5"/>
      <c r="K13" s="10"/>
      <c r="N13" s="61" t="s">
        <v>249</v>
      </c>
      <c r="O13" s="63" t="s">
        <v>137</v>
      </c>
      <c r="P13" s="63">
        <f t="shared" si="0"/>
        <v>0</v>
      </c>
      <c r="Q13" s="63">
        <f t="shared" si="1"/>
        <v>0</v>
      </c>
    </row>
    <row r="14" spans="1:17" ht="15" customHeight="1" x14ac:dyDescent="0.25">
      <c r="A14" s="9">
        <v>9</v>
      </c>
      <c r="B14" s="57">
        <v>9</v>
      </c>
      <c r="C14" s="5" t="s">
        <v>265</v>
      </c>
      <c r="D14" s="59">
        <v>1.9811921296296293E-2</v>
      </c>
      <c r="E14" s="10" t="s">
        <v>140</v>
      </c>
      <c r="F14" s="4"/>
      <c r="G14" s="9">
        <v>9</v>
      </c>
      <c r="H14" s="57">
        <v>9</v>
      </c>
      <c r="I14" s="5"/>
      <c r="J14" s="5"/>
      <c r="K14" s="10"/>
      <c r="O14" s="84" t="s">
        <v>376</v>
      </c>
      <c r="P14" s="84">
        <v>8</v>
      </c>
      <c r="Q14" s="84">
        <f t="shared" si="1"/>
        <v>0</v>
      </c>
    </row>
    <row r="15" spans="1:17" ht="15" customHeight="1" x14ac:dyDescent="0.25">
      <c r="A15" s="9">
        <v>10</v>
      </c>
      <c r="B15" s="57">
        <v>8</v>
      </c>
      <c r="C15" s="21" t="s">
        <v>266</v>
      </c>
      <c r="D15" s="60">
        <v>2.0387615740740741E-2</v>
      </c>
      <c r="E15" s="22" t="s">
        <v>16</v>
      </c>
      <c r="F15" s="4"/>
      <c r="G15" s="9">
        <v>10</v>
      </c>
      <c r="H15" s="57">
        <v>8</v>
      </c>
      <c r="I15" s="21"/>
      <c r="J15" s="21"/>
      <c r="K15" s="22"/>
    </row>
    <row r="16" spans="1:17" ht="15" customHeight="1" x14ac:dyDescent="0.25">
      <c r="A16" s="9">
        <v>11</v>
      </c>
      <c r="B16" s="57">
        <v>7</v>
      </c>
      <c r="C16" s="21" t="s">
        <v>267</v>
      </c>
      <c r="D16" s="60">
        <v>2.0457060185185186E-2</v>
      </c>
      <c r="E16" s="22" t="s">
        <v>149</v>
      </c>
      <c r="F16" s="4"/>
      <c r="G16" s="9">
        <v>11</v>
      </c>
      <c r="H16" s="57">
        <v>7</v>
      </c>
      <c r="I16" s="21"/>
      <c r="J16" s="21"/>
      <c r="K16" s="22"/>
    </row>
    <row r="17" spans="1:11" ht="15" customHeight="1" x14ac:dyDescent="0.25">
      <c r="A17" s="9">
        <v>12</v>
      </c>
      <c r="B17" s="57">
        <v>6</v>
      </c>
      <c r="C17" s="21" t="s">
        <v>268</v>
      </c>
      <c r="D17" s="60">
        <v>2.0516319444444445E-2</v>
      </c>
      <c r="E17" s="22" t="s">
        <v>16</v>
      </c>
      <c r="F17" s="4"/>
      <c r="G17" s="9">
        <v>12</v>
      </c>
      <c r="H17" s="57">
        <v>6</v>
      </c>
      <c r="I17" s="21"/>
      <c r="J17" s="21"/>
      <c r="K17" s="22"/>
    </row>
    <row r="18" spans="1:11" ht="15" customHeight="1" x14ac:dyDescent="0.25">
      <c r="A18" s="9">
        <v>13</v>
      </c>
      <c r="B18" s="57">
        <v>5</v>
      </c>
      <c r="C18" s="21" t="s">
        <v>269</v>
      </c>
      <c r="D18" s="60">
        <v>2.060474537037037E-2</v>
      </c>
      <c r="E18" s="22" t="s">
        <v>16</v>
      </c>
      <c r="F18" s="4"/>
      <c r="G18" s="9">
        <v>13</v>
      </c>
      <c r="H18" s="57">
        <v>5</v>
      </c>
      <c r="I18" s="21"/>
      <c r="J18" s="21"/>
      <c r="K18" s="22"/>
    </row>
    <row r="19" spans="1:11" ht="15" customHeight="1" x14ac:dyDescent="0.25">
      <c r="A19" s="9">
        <v>14</v>
      </c>
      <c r="B19" s="57">
        <v>4</v>
      </c>
      <c r="C19" s="21" t="s">
        <v>270</v>
      </c>
      <c r="D19" s="60">
        <v>2.1133912037037038E-2</v>
      </c>
      <c r="E19" s="22" t="s">
        <v>16</v>
      </c>
      <c r="F19" s="4"/>
      <c r="G19" s="9">
        <v>14</v>
      </c>
      <c r="H19" s="57">
        <v>4</v>
      </c>
      <c r="I19" s="21"/>
      <c r="J19" s="21"/>
      <c r="K19" s="22"/>
    </row>
    <row r="20" spans="1:11" ht="15" customHeight="1" thickBot="1" x14ac:dyDescent="0.3">
      <c r="A20" s="11">
        <v>15</v>
      </c>
      <c r="B20" s="58">
        <v>3</v>
      </c>
      <c r="C20" s="12" t="s">
        <v>374</v>
      </c>
      <c r="D20" s="64" t="s">
        <v>375</v>
      </c>
      <c r="E20" s="13" t="s">
        <v>255</v>
      </c>
      <c r="F20" s="4"/>
      <c r="G20" s="11">
        <v>15</v>
      </c>
      <c r="H20" s="58">
        <v>3</v>
      </c>
      <c r="I20" s="12"/>
      <c r="J20" s="12"/>
      <c r="K20" s="13"/>
    </row>
    <row r="21" spans="1:11" ht="15" customHeight="1" x14ac:dyDescent="0.25"/>
    <row r="22" spans="1:11" ht="15" customHeight="1" thickBot="1" x14ac:dyDescent="0.3">
      <c r="A22" s="1" t="s">
        <v>246</v>
      </c>
    </row>
    <row r="23" spans="1:11" ht="15" customHeight="1" thickBot="1" x14ac:dyDescent="0.3">
      <c r="A23" s="73" t="s">
        <v>0</v>
      </c>
      <c r="B23" s="74"/>
      <c r="C23" s="74"/>
      <c r="D23" s="74"/>
      <c r="E23" s="75"/>
      <c r="F23" s="3"/>
      <c r="G23" s="73" t="s">
        <v>1</v>
      </c>
      <c r="H23" s="74"/>
      <c r="I23" s="74"/>
      <c r="J23" s="74"/>
      <c r="K23" s="75"/>
    </row>
    <row r="24" spans="1:11" ht="30" customHeight="1" x14ac:dyDescent="0.25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3"/>
      <c r="G24" s="6" t="s">
        <v>2</v>
      </c>
      <c r="H24" s="7" t="s">
        <v>3</v>
      </c>
      <c r="I24" s="7" t="s">
        <v>4</v>
      </c>
      <c r="J24" s="7" t="s">
        <v>5</v>
      </c>
      <c r="K24" s="8" t="s">
        <v>6</v>
      </c>
    </row>
    <row r="25" spans="1:11" ht="15" customHeight="1" x14ac:dyDescent="0.25">
      <c r="A25" s="9">
        <v>16</v>
      </c>
      <c r="B25" s="57">
        <v>1</v>
      </c>
      <c r="C25" s="5"/>
      <c r="D25" s="5"/>
      <c r="E25" s="10"/>
      <c r="F25" s="4"/>
      <c r="G25" s="9">
        <v>16</v>
      </c>
      <c r="H25" s="57">
        <v>1</v>
      </c>
      <c r="I25" s="5"/>
      <c r="J25" s="5"/>
      <c r="K25" s="10"/>
    </row>
    <row r="26" spans="1:11" ht="15" customHeight="1" x14ac:dyDescent="0.25">
      <c r="A26" s="9">
        <v>17</v>
      </c>
      <c r="B26" s="57">
        <v>1</v>
      </c>
      <c r="C26" s="5"/>
      <c r="D26" s="5"/>
      <c r="E26" s="10"/>
      <c r="F26" s="4"/>
      <c r="G26" s="9">
        <v>17</v>
      </c>
      <c r="H26" s="57">
        <v>1</v>
      </c>
      <c r="I26" s="5"/>
      <c r="J26" s="5"/>
      <c r="K26" s="10"/>
    </row>
    <row r="27" spans="1:11" ht="15" customHeight="1" x14ac:dyDescent="0.25">
      <c r="A27" s="9">
        <v>18</v>
      </c>
      <c r="B27" s="57">
        <v>1</v>
      </c>
      <c r="C27" s="5"/>
      <c r="D27" s="5"/>
      <c r="E27" s="10"/>
      <c r="F27" s="4"/>
      <c r="G27" s="9">
        <v>18</v>
      </c>
      <c r="H27" s="57">
        <v>1</v>
      </c>
      <c r="I27" s="5"/>
      <c r="J27" s="5"/>
      <c r="K27" s="10"/>
    </row>
    <row r="28" spans="1:11" ht="15" customHeight="1" x14ac:dyDescent="0.25">
      <c r="A28" s="9">
        <v>19</v>
      </c>
      <c r="B28" s="57">
        <v>1</v>
      </c>
      <c r="C28" s="5"/>
      <c r="D28" s="5"/>
      <c r="E28" s="10"/>
      <c r="F28" s="4"/>
      <c r="G28" s="9">
        <v>19</v>
      </c>
      <c r="H28" s="57">
        <v>1</v>
      </c>
      <c r="I28" s="5"/>
      <c r="J28" s="5"/>
      <c r="K28" s="10"/>
    </row>
    <row r="29" spans="1:11" ht="15" customHeight="1" x14ac:dyDescent="0.25">
      <c r="A29" s="9">
        <v>20</v>
      </c>
      <c r="B29" s="57">
        <v>1</v>
      </c>
      <c r="C29" s="5"/>
      <c r="D29" s="5"/>
      <c r="E29" s="10"/>
      <c r="F29" s="4"/>
      <c r="G29" s="9">
        <v>20</v>
      </c>
      <c r="H29" s="57">
        <v>1</v>
      </c>
      <c r="I29" s="5"/>
      <c r="J29" s="5"/>
      <c r="K29" s="10"/>
    </row>
    <row r="30" spans="1:11" ht="15" customHeight="1" x14ac:dyDescent="0.25">
      <c r="A30" s="9">
        <v>21</v>
      </c>
      <c r="B30" s="57">
        <v>1</v>
      </c>
      <c r="C30" s="5"/>
      <c r="D30" s="5"/>
      <c r="E30" s="10"/>
      <c r="F30" s="4"/>
      <c r="G30" s="9">
        <v>21</v>
      </c>
      <c r="H30" s="57">
        <v>1</v>
      </c>
      <c r="I30" s="5"/>
      <c r="J30" s="5"/>
      <c r="K30" s="10"/>
    </row>
    <row r="31" spans="1:11" ht="15" customHeight="1" x14ac:dyDescent="0.25">
      <c r="A31" s="9">
        <v>22</v>
      </c>
      <c r="B31" s="57">
        <v>1</v>
      </c>
      <c r="C31" s="5"/>
      <c r="D31" s="5"/>
      <c r="E31" s="10"/>
      <c r="F31" s="4"/>
      <c r="G31" s="9">
        <v>22</v>
      </c>
      <c r="H31" s="57">
        <v>1</v>
      </c>
      <c r="I31" s="5"/>
      <c r="J31" s="5"/>
      <c r="K31" s="10"/>
    </row>
    <row r="32" spans="1:11" ht="15" customHeight="1" x14ac:dyDescent="0.25">
      <c r="A32" s="9">
        <v>23</v>
      </c>
      <c r="B32" s="57">
        <v>1</v>
      </c>
      <c r="C32" s="5"/>
      <c r="D32" s="5"/>
      <c r="E32" s="10"/>
      <c r="F32" s="4"/>
      <c r="G32" s="9">
        <v>23</v>
      </c>
      <c r="H32" s="57">
        <v>1</v>
      </c>
      <c r="I32" s="5"/>
      <c r="J32" s="5"/>
      <c r="K32" s="10"/>
    </row>
    <row r="33" spans="1:17" ht="15" customHeight="1" x14ac:dyDescent="0.25">
      <c r="A33" s="9">
        <v>24</v>
      </c>
      <c r="B33" s="57">
        <v>1</v>
      </c>
      <c r="C33" s="5"/>
      <c r="D33" s="5"/>
      <c r="E33" s="10"/>
      <c r="F33" s="4"/>
      <c r="G33" s="9">
        <v>24</v>
      </c>
      <c r="H33" s="57">
        <v>1</v>
      </c>
      <c r="I33" s="5"/>
      <c r="J33" s="5"/>
      <c r="K33" s="10"/>
    </row>
    <row r="34" spans="1:17" ht="15" customHeight="1" x14ac:dyDescent="0.25">
      <c r="A34" s="9">
        <v>25</v>
      </c>
      <c r="B34" s="57">
        <v>1</v>
      </c>
      <c r="C34" s="5"/>
      <c r="D34" s="5"/>
      <c r="E34" s="10"/>
      <c r="F34" s="4"/>
      <c r="G34" s="9">
        <v>25</v>
      </c>
      <c r="H34" s="57">
        <v>1</v>
      </c>
      <c r="I34" s="5"/>
      <c r="J34" s="5"/>
      <c r="K34" s="10"/>
    </row>
    <row r="35" spans="1:17" ht="15" customHeight="1" x14ac:dyDescent="0.25">
      <c r="A35" s="9">
        <v>26</v>
      </c>
      <c r="B35" s="57">
        <v>1</v>
      </c>
      <c r="C35" s="5"/>
      <c r="D35" s="5"/>
      <c r="E35" s="10"/>
      <c r="F35" s="4"/>
      <c r="G35" s="9">
        <v>26</v>
      </c>
      <c r="H35" s="57">
        <v>1</v>
      </c>
      <c r="I35" s="5"/>
      <c r="J35" s="5"/>
      <c r="K35" s="10"/>
    </row>
    <row r="36" spans="1:17" ht="15" customHeight="1" x14ac:dyDescent="0.25">
      <c r="A36" s="9">
        <v>27</v>
      </c>
      <c r="B36" s="57">
        <v>1</v>
      </c>
      <c r="C36" s="5"/>
      <c r="D36" s="5"/>
      <c r="E36" s="10"/>
      <c r="F36" s="4"/>
      <c r="G36" s="9">
        <v>27</v>
      </c>
      <c r="H36" s="57">
        <v>1</v>
      </c>
      <c r="I36" s="5"/>
      <c r="J36" s="5"/>
      <c r="K36" s="10"/>
    </row>
    <row r="37" spans="1:17" ht="15" customHeight="1" x14ac:dyDescent="0.25">
      <c r="A37" s="9">
        <v>28</v>
      </c>
      <c r="B37" s="57">
        <v>1</v>
      </c>
      <c r="C37" s="5"/>
      <c r="D37" s="5"/>
      <c r="E37" s="10"/>
      <c r="F37" s="4"/>
      <c r="G37" s="9">
        <v>28</v>
      </c>
      <c r="H37" s="57">
        <v>1</v>
      </c>
      <c r="I37" s="5"/>
      <c r="J37" s="5"/>
      <c r="K37" s="10"/>
    </row>
    <row r="38" spans="1:17" ht="15" customHeight="1" x14ac:dyDescent="0.25">
      <c r="A38" s="9">
        <v>29</v>
      </c>
      <c r="B38" s="57">
        <v>1</v>
      </c>
      <c r="C38" s="5"/>
      <c r="D38" s="5"/>
      <c r="E38" s="10"/>
      <c r="F38" s="4"/>
      <c r="G38" s="9">
        <v>29</v>
      </c>
      <c r="H38" s="57">
        <v>1</v>
      </c>
      <c r="I38" s="5"/>
      <c r="J38" s="5"/>
      <c r="K38" s="10"/>
    </row>
    <row r="39" spans="1:17" ht="15" customHeight="1" x14ac:dyDescent="0.25">
      <c r="A39" s="9">
        <v>30</v>
      </c>
      <c r="B39" s="57">
        <v>1</v>
      </c>
      <c r="C39" s="5"/>
      <c r="D39" s="5"/>
      <c r="E39" s="10"/>
      <c r="F39" s="4"/>
      <c r="G39" s="9">
        <v>30</v>
      </c>
      <c r="H39" s="57">
        <v>1</v>
      </c>
      <c r="I39" s="5"/>
      <c r="J39" s="5"/>
      <c r="K39" s="10"/>
      <c r="N39" s="14"/>
      <c r="O39" s="14"/>
    </row>
    <row r="40" spans="1:17" ht="15" customHeight="1" x14ac:dyDescent="0.25">
      <c r="A40" s="9">
        <v>31</v>
      </c>
      <c r="B40" s="57">
        <v>1</v>
      </c>
      <c r="C40" s="5"/>
      <c r="D40" s="5"/>
      <c r="E40" s="10"/>
      <c r="F40" s="4"/>
      <c r="G40" s="9">
        <v>31</v>
      </c>
      <c r="H40" s="57">
        <v>1</v>
      </c>
      <c r="I40" s="5"/>
      <c r="J40" s="5"/>
      <c r="K40" s="10"/>
      <c r="N40" s="3"/>
      <c r="O40" s="14"/>
    </row>
    <row r="41" spans="1:17" ht="15" customHeight="1" x14ac:dyDescent="0.25">
      <c r="A41" s="9">
        <v>32</v>
      </c>
      <c r="B41" s="57">
        <v>1</v>
      </c>
      <c r="C41" s="5"/>
      <c r="D41" s="5"/>
      <c r="E41" s="10"/>
      <c r="F41" s="4"/>
      <c r="G41" s="9">
        <v>32</v>
      </c>
      <c r="H41" s="57">
        <v>1</v>
      </c>
      <c r="I41" s="5"/>
      <c r="J41" s="5"/>
      <c r="K41" s="10"/>
      <c r="N41" s="14"/>
      <c r="O41" s="14"/>
    </row>
    <row r="42" spans="1:17" ht="15" customHeight="1" x14ac:dyDescent="0.25">
      <c r="A42" s="9">
        <v>33</v>
      </c>
      <c r="B42" s="57">
        <v>1</v>
      </c>
      <c r="C42" s="5"/>
      <c r="D42" s="5"/>
      <c r="E42" s="10"/>
      <c r="F42" s="4"/>
      <c r="G42" s="9">
        <v>33</v>
      </c>
      <c r="H42" s="57">
        <v>1</v>
      </c>
      <c r="I42" s="5"/>
      <c r="J42" s="5"/>
      <c r="K42" s="10"/>
      <c r="N42" s="14"/>
      <c r="O42" s="14"/>
    </row>
    <row r="43" spans="1:17" ht="15" customHeight="1" x14ac:dyDescent="0.25">
      <c r="A43" s="9">
        <v>34</v>
      </c>
      <c r="B43" s="57">
        <v>1</v>
      </c>
      <c r="C43" s="5"/>
      <c r="D43" s="5"/>
      <c r="E43" s="10"/>
      <c r="F43" s="4"/>
      <c r="G43" s="9">
        <v>34</v>
      </c>
      <c r="H43" s="57">
        <v>1</v>
      </c>
      <c r="I43" s="5"/>
      <c r="J43" s="5"/>
      <c r="K43" s="10"/>
    </row>
    <row r="44" spans="1:17" ht="15" customHeight="1" thickBot="1" x14ac:dyDescent="0.3">
      <c r="A44" s="9">
        <v>35</v>
      </c>
      <c r="B44" s="58">
        <v>1</v>
      </c>
      <c r="C44" s="12"/>
      <c r="D44" s="12"/>
      <c r="E44" s="13"/>
      <c r="F44" s="4"/>
      <c r="G44" s="11">
        <v>35</v>
      </c>
      <c r="H44" s="57">
        <v>1</v>
      </c>
      <c r="I44" s="12"/>
      <c r="J44" s="12"/>
      <c r="K44" s="13"/>
    </row>
    <row r="45" spans="1:17" ht="15" customHeight="1" x14ac:dyDescent="0.25">
      <c r="A45" s="1"/>
    </row>
    <row r="46" spans="1:17" ht="15" customHeight="1" thickBot="1" x14ac:dyDescent="0.3">
      <c r="A46" s="19" t="s">
        <v>8</v>
      </c>
    </row>
    <row r="47" spans="1:17" ht="15" customHeight="1" thickBot="1" x14ac:dyDescent="0.3">
      <c r="A47" s="73" t="s">
        <v>9</v>
      </c>
      <c r="B47" s="74"/>
      <c r="C47" s="74"/>
      <c r="D47" s="74"/>
      <c r="E47" s="75"/>
      <c r="F47" s="3"/>
      <c r="G47" s="73" t="s">
        <v>10</v>
      </c>
      <c r="H47" s="74"/>
      <c r="I47" s="74"/>
      <c r="J47" s="74"/>
      <c r="K47" s="75"/>
      <c r="O47" s="62"/>
      <c r="P47" s="72" t="s">
        <v>257</v>
      </c>
      <c r="Q47" s="72"/>
    </row>
    <row r="48" spans="1:17" ht="30" customHeight="1" x14ac:dyDescent="0.25">
      <c r="A48" s="6" t="s">
        <v>2</v>
      </c>
      <c r="B48" s="7" t="s">
        <v>3</v>
      </c>
      <c r="C48" s="7" t="s">
        <v>4</v>
      </c>
      <c r="D48" s="7" t="s">
        <v>5</v>
      </c>
      <c r="E48" s="8" t="s">
        <v>6</v>
      </c>
      <c r="F48" s="3"/>
      <c r="G48" s="6" t="s">
        <v>2</v>
      </c>
      <c r="H48" s="7" t="s">
        <v>3</v>
      </c>
      <c r="I48" s="7" t="s">
        <v>4</v>
      </c>
      <c r="J48" s="7" t="s">
        <v>5</v>
      </c>
      <c r="K48" s="8" t="s">
        <v>6</v>
      </c>
      <c r="O48" s="63" t="s">
        <v>14</v>
      </c>
      <c r="P48" s="63" t="s">
        <v>276</v>
      </c>
      <c r="Q48" s="63" t="s">
        <v>136</v>
      </c>
    </row>
    <row r="49" spans="1:17" ht="15" customHeight="1" x14ac:dyDescent="0.25">
      <c r="A49" s="9">
        <v>1</v>
      </c>
      <c r="B49" s="57">
        <v>20</v>
      </c>
      <c r="C49" s="5" t="s">
        <v>277</v>
      </c>
      <c r="D49" s="59">
        <v>8.9723379629629632E-3</v>
      </c>
      <c r="E49" s="10" t="s">
        <v>16</v>
      </c>
      <c r="F49" s="4"/>
      <c r="G49" s="9">
        <v>1</v>
      </c>
      <c r="H49" s="57">
        <v>20</v>
      </c>
      <c r="I49" s="5" t="s">
        <v>306</v>
      </c>
      <c r="J49" s="59">
        <v>1.0602199074074073E-2</v>
      </c>
      <c r="K49" s="10" t="s">
        <v>137</v>
      </c>
      <c r="O49" s="63" t="s">
        <v>31</v>
      </c>
      <c r="P49" s="63">
        <f>SUMIF($E$49:$E$87,O49,$B$49:$B$87)</f>
        <v>24</v>
      </c>
      <c r="Q49" s="63">
        <f>SUMIF($K$49:$K$87,O49,$H$49:$H$87)</f>
        <v>6</v>
      </c>
    </row>
    <row r="50" spans="1:17" ht="15" customHeight="1" x14ac:dyDescent="0.25">
      <c r="A50" s="9">
        <v>2</v>
      </c>
      <c r="B50" s="57">
        <v>18</v>
      </c>
      <c r="C50" s="5" t="s">
        <v>278</v>
      </c>
      <c r="D50" s="59">
        <v>1.2290624999999999E-2</v>
      </c>
      <c r="E50" s="10" t="s">
        <v>149</v>
      </c>
      <c r="F50" s="4"/>
      <c r="G50" s="9">
        <v>2</v>
      </c>
      <c r="H50" s="57">
        <v>18</v>
      </c>
      <c r="I50" s="5" t="s">
        <v>307</v>
      </c>
      <c r="J50" s="59">
        <v>1.1777893518518517E-2</v>
      </c>
      <c r="K50" s="10" t="s">
        <v>137</v>
      </c>
      <c r="O50" s="63" t="s">
        <v>140</v>
      </c>
      <c r="P50" s="63">
        <f>SUMIF($E$49:$E$87,O50,$B$49:$B$87)-B62+1</f>
        <v>50</v>
      </c>
      <c r="Q50" s="63">
        <f t="shared" ref="Q50:Q57" si="2">SUMIF($K$49:$K$87,O50,$H$49:$H$87)</f>
        <v>18</v>
      </c>
    </row>
    <row r="51" spans="1:17" ht="15" customHeight="1" x14ac:dyDescent="0.25">
      <c r="A51" s="9">
        <v>3</v>
      </c>
      <c r="B51" s="57">
        <v>16</v>
      </c>
      <c r="C51" s="5" t="s">
        <v>279</v>
      </c>
      <c r="D51" s="59">
        <v>1.2507060185185185E-2</v>
      </c>
      <c r="E51" s="10" t="s">
        <v>140</v>
      </c>
      <c r="F51" s="4"/>
      <c r="G51" s="9">
        <v>3</v>
      </c>
      <c r="H51" s="57">
        <v>16</v>
      </c>
      <c r="I51" s="5" t="s">
        <v>367</v>
      </c>
      <c r="J51" s="59">
        <v>1.212048611111111E-2</v>
      </c>
      <c r="K51" s="10" t="s">
        <v>137</v>
      </c>
      <c r="O51" s="63" t="s">
        <v>69</v>
      </c>
      <c r="P51" s="63">
        <f t="shared" ref="P50:P56" si="3">SUMIF($E$49:$E$87,O51,$B$49:$B$87)</f>
        <v>0</v>
      </c>
      <c r="Q51" s="63">
        <f t="shared" si="2"/>
        <v>4</v>
      </c>
    </row>
    <row r="52" spans="1:17" ht="15" customHeight="1" x14ac:dyDescent="0.25">
      <c r="A52" s="9">
        <v>4</v>
      </c>
      <c r="B52" s="57">
        <v>14</v>
      </c>
      <c r="C52" s="5" t="s">
        <v>280</v>
      </c>
      <c r="D52" s="59">
        <v>1.2647106481481481E-2</v>
      </c>
      <c r="E52" s="10" t="s">
        <v>63</v>
      </c>
      <c r="F52" s="4"/>
      <c r="G52" s="9">
        <v>4</v>
      </c>
      <c r="H52" s="57">
        <v>14</v>
      </c>
      <c r="I52" s="5" t="s">
        <v>368</v>
      </c>
      <c r="J52" s="59">
        <v>1.2221180555555555E-2</v>
      </c>
      <c r="K52" s="10" t="s">
        <v>137</v>
      </c>
      <c r="O52" s="63" t="s">
        <v>63</v>
      </c>
      <c r="P52" s="63">
        <f t="shared" si="3"/>
        <v>17</v>
      </c>
      <c r="Q52" s="63">
        <f t="shared" si="2"/>
        <v>8</v>
      </c>
    </row>
    <row r="53" spans="1:17" ht="15" customHeight="1" x14ac:dyDescent="0.25">
      <c r="A53" s="9">
        <v>5</v>
      </c>
      <c r="B53" s="57">
        <v>13</v>
      </c>
      <c r="C53" s="5" t="s">
        <v>281</v>
      </c>
      <c r="D53" s="59">
        <v>1.2923726851851851E-2</v>
      </c>
      <c r="E53" s="10" t="s">
        <v>140</v>
      </c>
      <c r="F53" s="4"/>
      <c r="G53" s="9">
        <v>5</v>
      </c>
      <c r="H53" s="57">
        <v>13</v>
      </c>
      <c r="I53" s="5" t="s">
        <v>369</v>
      </c>
      <c r="J53" s="59">
        <v>1.2255902777777777E-2</v>
      </c>
      <c r="K53" s="10" t="s">
        <v>137</v>
      </c>
      <c r="O53" s="63" t="s">
        <v>255</v>
      </c>
      <c r="P53" s="63">
        <f t="shared" si="3"/>
        <v>0</v>
      </c>
      <c r="Q53" s="63">
        <f t="shared" si="2"/>
        <v>0</v>
      </c>
    </row>
    <row r="54" spans="1:17" ht="15" customHeight="1" x14ac:dyDescent="0.25">
      <c r="A54" s="9">
        <v>6</v>
      </c>
      <c r="B54" s="57">
        <v>12</v>
      </c>
      <c r="C54" s="5" t="s">
        <v>282</v>
      </c>
      <c r="D54" s="59">
        <v>1.2976967592592592E-2</v>
      </c>
      <c r="E54" s="10" t="s">
        <v>140</v>
      </c>
      <c r="F54" s="4"/>
      <c r="G54" s="9">
        <v>6</v>
      </c>
      <c r="H54" s="57">
        <v>12</v>
      </c>
      <c r="I54" s="5" t="s">
        <v>370</v>
      </c>
      <c r="J54" s="59">
        <v>1.268298611111111E-2</v>
      </c>
      <c r="K54" s="10" t="s">
        <v>137</v>
      </c>
      <c r="O54" s="63" t="s">
        <v>189</v>
      </c>
      <c r="P54" s="63">
        <f t="shared" si="3"/>
        <v>1</v>
      </c>
      <c r="Q54" s="63">
        <f t="shared" si="2"/>
        <v>0</v>
      </c>
    </row>
    <row r="55" spans="1:17" ht="15" customHeight="1" x14ac:dyDescent="0.25">
      <c r="A55" s="9">
        <v>7</v>
      </c>
      <c r="B55" s="57">
        <v>11</v>
      </c>
      <c r="C55" s="5" t="s">
        <v>283</v>
      </c>
      <c r="D55" s="59">
        <v>1.3015162037037037E-2</v>
      </c>
      <c r="E55" s="10" t="s">
        <v>31</v>
      </c>
      <c r="F55" s="4"/>
      <c r="G55" s="9">
        <v>7</v>
      </c>
      <c r="H55" s="57">
        <v>11</v>
      </c>
      <c r="I55" s="5" t="s">
        <v>308</v>
      </c>
      <c r="J55" s="59">
        <v>1.3042939814814815E-2</v>
      </c>
      <c r="K55" s="10" t="s">
        <v>137</v>
      </c>
      <c r="O55" s="63" t="s">
        <v>16</v>
      </c>
      <c r="P55" s="63">
        <f t="shared" si="3"/>
        <v>46</v>
      </c>
      <c r="Q55" s="63">
        <f t="shared" si="2"/>
        <v>0</v>
      </c>
    </row>
    <row r="56" spans="1:17" ht="15" customHeight="1" x14ac:dyDescent="0.25">
      <c r="A56" s="9">
        <v>8</v>
      </c>
      <c r="B56" s="57">
        <v>10</v>
      </c>
      <c r="C56" s="5" t="s">
        <v>284</v>
      </c>
      <c r="D56" s="59">
        <v>1.3149305555555555E-2</v>
      </c>
      <c r="E56" s="10" t="s">
        <v>149</v>
      </c>
      <c r="F56" s="4"/>
      <c r="G56" s="9">
        <v>8</v>
      </c>
      <c r="H56" s="57">
        <v>10</v>
      </c>
      <c r="I56" s="5" t="s">
        <v>309</v>
      </c>
      <c r="J56" s="59">
        <v>1.3420717592592593E-2</v>
      </c>
      <c r="K56" s="10" t="s">
        <v>137</v>
      </c>
      <c r="O56" s="63" t="s">
        <v>137</v>
      </c>
      <c r="P56" s="63">
        <f t="shared" si="3"/>
        <v>0</v>
      </c>
      <c r="Q56" s="63">
        <f>SUMIF($K$49:$K$87,O56,$H$49:$H$87)-H53-H54-H55-H56-H60-H61+6</f>
        <v>74</v>
      </c>
    </row>
    <row r="57" spans="1:17" ht="15" customHeight="1" x14ac:dyDescent="0.25">
      <c r="A57" s="9">
        <v>9</v>
      </c>
      <c r="B57" s="57">
        <v>9</v>
      </c>
      <c r="C57" s="5" t="s">
        <v>285</v>
      </c>
      <c r="D57" s="59">
        <v>1.3183564814814815E-2</v>
      </c>
      <c r="E57" s="10" t="s">
        <v>31</v>
      </c>
      <c r="F57" s="4"/>
      <c r="G57" s="9">
        <v>9</v>
      </c>
      <c r="H57" s="57">
        <v>9</v>
      </c>
      <c r="I57" s="5" t="s">
        <v>310</v>
      </c>
      <c r="J57" s="59">
        <v>1.3623611111111112E-2</v>
      </c>
      <c r="K57" s="10" t="s">
        <v>140</v>
      </c>
      <c r="O57" s="84" t="s">
        <v>376</v>
      </c>
      <c r="P57" s="84">
        <v>30</v>
      </c>
      <c r="Q57" s="84">
        <f t="shared" si="2"/>
        <v>0</v>
      </c>
    </row>
    <row r="58" spans="1:17" ht="15" customHeight="1" x14ac:dyDescent="0.25">
      <c r="A58" s="9">
        <v>10</v>
      </c>
      <c r="B58" s="57">
        <v>8</v>
      </c>
      <c r="C58" s="21" t="s">
        <v>286</v>
      </c>
      <c r="D58" s="60">
        <v>1.3299652777777778E-2</v>
      </c>
      <c r="E58" s="22" t="s">
        <v>16</v>
      </c>
      <c r="F58" s="4"/>
      <c r="G58" s="9">
        <v>10</v>
      </c>
      <c r="H58" s="57">
        <v>8</v>
      </c>
      <c r="I58" s="21" t="s">
        <v>311</v>
      </c>
      <c r="J58" s="60">
        <v>1.3740972222222224E-2</v>
      </c>
      <c r="K58" s="22" t="s">
        <v>63</v>
      </c>
    </row>
    <row r="59" spans="1:17" ht="15" customHeight="1" x14ac:dyDescent="0.25">
      <c r="A59" s="9">
        <v>11</v>
      </c>
      <c r="B59" s="57">
        <v>7</v>
      </c>
      <c r="C59" s="21" t="s">
        <v>287</v>
      </c>
      <c r="D59" s="60">
        <v>1.3454282407407408E-2</v>
      </c>
      <c r="E59" s="22" t="s">
        <v>140</v>
      </c>
      <c r="F59" s="4"/>
      <c r="G59" s="9">
        <v>11</v>
      </c>
      <c r="H59" s="57">
        <v>7</v>
      </c>
      <c r="I59" s="21" t="s">
        <v>312</v>
      </c>
      <c r="J59" s="60">
        <v>1.3849189814814816E-2</v>
      </c>
      <c r="K59" s="22" t="s">
        <v>140</v>
      </c>
    </row>
    <row r="60" spans="1:17" ht="15" customHeight="1" x14ac:dyDescent="0.25">
      <c r="A60" s="9">
        <v>12</v>
      </c>
      <c r="B60" s="57">
        <v>6</v>
      </c>
      <c r="C60" s="21" t="s">
        <v>288</v>
      </c>
      <c r="D60" s="60">
        <v>1.3648726851851853E-2</v>
      </c>
      <c r="E60" s="22" t="s">
        <v>16</v>
      </c>
      <c r="F60" s="4"/>
      <c r="G60" s="9">
        <v>12</v>
      </c>
      <c r="H60" s="57">
        <v>6</v>
      </c>
      <c r="I60" s="21" t="s">
        <v>313</v>
      </c>
      <c r="J60" s="60">
        <v>1.4069444444444445E-2</v>
      </c>
      <c r="K60" s="22" t="s">
        <v>137</v>
      </c>
    </row>
    <row r="61" spans="1:17" ht="15" customHeight="1" x14ac:dyDescent="0.25">
      <c r="A61" s="9">
        <v>13</v>
      </c>
      <c r="B61" s="57">
        <v>5</v>
      </c>
      <c r="C61" s="21" t="s">
        <v>289</v>
      </c>
      <c r="D61" s="60">
        <v>1.3767476851851854E-2</v>
      </c>
      <c r="E61" s="22" t="s">
        <v>16</v>
      </c>
      <c r="F61" s="4"/>
      <c r="G61" s="9">
        <v>13</v>
      </c>
      <c r="H61" s="57">
        <v>5</v>
      </c>
      <c r="I61" s="21" t="s">
        <v>314</v>
      </c>
      <c r="J61" s="60">
        <v>1.4401157407407408E-2</v>
      </c>
      <c r="K61" s="22" t="s">
        <v>137</v>
      </c>
    </row>
    <row r="62" spans="1:17" ht="15" customHeight="1" x14ac:dyDescent="0.25">
      <c r="A62" s="9">
        <v>14</v>
      </c>
      <c r="B62" s="57">
        <v>4</v>
      </c>
      <c r="C62" s="21" t="s">
        <v>290</v>
      </c>
      <c r="D62" s="60">
        <v>1.3866550925925926E-2</v>
      </c>
      <c r="E62" s="22" t="s">
        <v>140</v>
      </c>
      <c r="F62" s="4"/>
      <c r="G62" s="9">
        <v>14</v>
      </c>
      <c r="H62" s="57">
        <v>4</v>
      </c>
      <c r="I62" s="21" t="s">
        <v>315</v>
      </c>
      <c r="J62" s="60">
        <v>1.4551851851851852E-2</v>
      </c>
      <c r="K62" s="22" t="s">
        <v>31</v>
      </c>
    </row>
    <row r="63" spans="1:17" ht="15" customHeight="1" thickBot="1" x14ac:dyDescent="0.3">
      <c r="A63" s="11">
        <v>15</v>
      </c>
      <c r="B63" s="58">
        <v>3</v>
      </c>
      <c r="C63" s="12" t="s">
        <v>291</v>
      </c>
      <c r="D63" s="64">
        <v>1.3879282407407408E-2</v>
      </c>
      <c r="E63" s="13" t="s">
        <v>63</v>
      </c>
      <c r="F63" s="4"/>
      <c r="G63" s="11">
        <v>15</v>
      </c>
      <c r="H63" s="58">
        <v>3</v>
      </c>
      <c r="I63" s="12" t="s">
        <v>316</v>
      </c>
      <c r="J63" s="64">
        <v>1.4746643518518518E-2</v>
      </c>
      <c r="K63" s="13" t="s">
        <v>69</v>
      </c>
    </row>
    <row r="64" spans="1:17" ht="1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" customHeight="1" thickBot="1" x14ac:dyDescent="0.3">
      <c r="A65" t="s">
        <v>246</v>
      </c>
    </row>
    <row r="66" spans="1:11" ht="15" customHeight="1" thickBot="1" x14ac:dyDescent="0.3">
      <c r="A66" s="73" t="s">
        <v>247</v>
      </c>
      <c r="B66" s="74"/>
      <c r="C66" s="74"/>
      <c r="D66" s="74"/>
      <c r="E66" s="75"/>
      <c r="F66" s="20"/>
      <c r="G66" s="73" t="s">
        <v>248</v>
      </c>
      <c r="H66" s="74"/>
      <c r="I66" s="74"/>
      <c r="J66" s="74"/>
      <c r="K66" s="75"/>
    </row>
    <row r="67" spans="1:11" ht="30" customHeight="1" x14ac:dyDescent="0.25">
      <c r="A67" s="6" t="s">
        <v>2</v>
      </c>
      <c r="B67" s="7" t="s">
        <v>3</v>
      </c>
      <c r="C67" s="7" t="s">
        <v>4</v>
      </c>
      <c r="D67" s="7" t="s">
        <v>5</v>
      </c>
      <c r="E67" s="8" t="s">
        <v>6</v>
      </c>
      <c r="F67" s="20"/>
      <c r="G67" s="6" t="s">
        <v>2</v>
      </c>
      <c r="H67" s="7" t="s">
        <v>3</v>
      </c>
      <c r="I67" s="7" t="s">
        <v>4</v>
      </c>
      <c r="J67" s="7" t="s">
        <v>5</v>
      </c>
      <c r="K67" s="8" t="s">
        <v>6</v>
      </c>
    </row>
    <row r="68" spans="1:11" ht="15" customHeight="1" x14ac:dyDescent="0.25">
      <c r="A68" s="9">
        <v>16</v>
      </c>
      <c r="B68" s="57">
        <v>1</v>
      </c>
      <c r="C68" s="5" t="s">
        <v>292</v>
      </c>
      <c r="D68" s="59">
        <v>1.3987152777777779E-2</v>
      </c>
      <c r="E68" s="10" t="s">
        <v>31</v>
      </c>
      <c r="F68" s="4"/>
      <c r="G68" s="9">
        <v>16</v>
      </c>
      <c r="H68" s="57">
        <v>1</v>
      </c>
      <c r="I68" s="5" t="s">
        <v>317</v>
      </c>
      <c r="J68" s="59">
        <v>1.5134027777777777E-2</v>
      </c>
      <c r="K68" s="10" t="s">
        <v>31</v>
      </c>
    </row>
    <row r="69" spans="1:11" ht="15" customHeight="1" x14ac:dyDescent="0.25">
      <c r="A69" s="9">
        <v>17</v>
      </c>
      <c r="B69" s="57">
        <v>1</v>
      </c>
      <c r="C69" s="5" t="s">
        <v>293</v>
      </c>
      <c r="D69" s="59">
        <v>1.4142476851851854E-2</v>
      </c>
      <c r="E69" s="10" t="s">
        <v>140</v>
      </c>
      <c r="F69" s="4"/>
      <c r="G69" s="9">
        <v>17</v>
      </c>
      <c r="H69" s="57">
        <v>1</v>
      </c>
      <c r="I69" s="5" t="s">
        <v>318</v>
      </c>
      <c r="J69" s="59">
        <v>1.5325E-2</v>
      </c>
      <c r="K69" s="10" t="s">
        <v>31</v>
      </c>
    </row>
    <row r="70" spans="1:11" ht="15" customHeight="1" x14ac:dyDescent="0.25">
      <c r="A70" s="9">
        <v>18</v>
      </c>
      <c r="B70" s="57">
        <v>1</v>
      </c>
      <c r="C70" s="5" t="s">
        <v>294</v>
      </c>
      <c r="D70" s="59">
        <v>1.4178472222222224E-2</v>
      </c>
      <c r="E70" s="10" t="s">
        <v>149</v>
      </c>
      <c r="F70" s="4"/>
      <c r="G70" s="9">
        <v>18</v>
      </c>
      <c r="H70" s="57">
        <v>1</v>
      </c>
      <c r="I70" s="5" t="s">
        <v>319</v>
      </c>
      <c r="J70" s="59">
        <v>1.5871759259259259E-2</v>
      </c>
      <c r="K70" s="10" t="s">
        <v>140</v>
      </c>
    </row>
    <row r="71" spans="1:11" ht="15" customHeight="1" x14ac:dyDescent="0.25">
      <c r="A71" s="9">
        <v>19</v>
      </c>
      <c r="B71" s="57">
        <v>1</v>
      </c>
      <c r="C71" s="5" t="s">
        <v>295</v>
      </c>
      <c r="D71" s="59">
        <v>1.4229282407407409E-2</v>
      </c>
      <c r="E71" s="10" t="s">
        <v>31</v>
      </c>
      <c r="F71" s="4"/>
      <c r="G71" s="9">
        <v>19</v>
      </c>
      <c r="H71" s="57">
        <v>1</v>
      </c>
      <c r="I71" s="5" t="s">
        <v>320</v>
      </c>
      <c r="J71" s="59">
        <v>1.5938773148148146E-2</v>
      </c>
      <c r="K71" s="10" t="s">
        <v>69</v>
      </c>
    </row>
    <row r="72" spans="1:11" ht="15" customHeight="1" x14ac:dyDescent="0.25">
      <c r="A72" s="9">
        <v>20</v>
      </c>
      <c r="B72" s="57">
        <v>1</v>
      </c>
      <c r="C72" s="5" t="s">
        <v>296</v>
      </c>
      <c r="D72" s="59">
        <v>1.4367708333333335E-2</v>
      </c>
      <c r="E72" s="10" t="s">
        <v>189</v>
      </c>
      <c r="F72" s="4"/>
      <c r="G72" s="9">
        <v>20</v>
      </c>
      <c r="H72" s="57">
        <v>1</v>
      </c>
      <c r="I72" s="5" t="s">
        <v>321</v>
      </c>
      <c r="J72" s="59">
        <v>1.7663425925925923E-2</v>
      </c>
      <c r="K72" s="10" t="s">
        <v>140</v>
      </c>
    </row>
    <row r="73" spans="1:11" ht="15" customHeight="1" x14ac:dyDescent="0.25">
      <c r="A73" s="9">
        <v>21</v>
      </c>
      <c r="B73" s="57">
        <v>1</v>
      </c>
      <c r="C73" s="5" t="s">
        <v>297</v>
      </c>
      <c r="D73" s="59">
        <v>1.4383217592592593E-2</v>
      </c>
      <c r="E73" s="10" t="s">
        <v>16</v>
      </c>
      <c r="F73" s="4"/>
      <c r="G73" s="9">
        <v>21</v>
      </c>
      <c r="H73" s="57">
        <v>1</v>
      </c>
      <c r="I73" s="5"/>
      <c r="J73" s="5"/>
      <c r="K73" s="10"/>
    </row>
    <row r="74" spans="1:11" ht="15" customHeight="1" x14ac:dyDescent="0.25">
      <c r="A74" s="9">
        <v>22</v>
      </c>
      <c r="B74" s="57">
        <v>1</v>
      </c>
      <c r="C74" s="5" t="s">
        <v>298</v>
      </c>
      <c r="D74" s="59">
        <v>1.4615856481481481E-2</v>
      </c>
      <c r="E74" s="10" t="s">
        <v>31</v>
      </c>
      <c r="F74" s="4"/>
      <c r="G74" s="9">
        <v>22</v>
      </c>
      <c r="H74" s="57">
        <v>1</v>
      </c>
      <c r="I74" s="5"/>
      <c r="J74" s="5"/>
      <c r="K74" s="10"/>
    </row>
    <row r="75" spans="1:11" ht="15" customHeight="1" x14ac:dyDescent="0.25">
      <c r="A75" s="9">
        <v>23</v>
      </c>
      <c r="B75" s="57">
        <v>1</v>
      </c>
      <c r="C75" s="5" t="s">
        <v>299</v>
      </c>
      <c r="D75" s="59">
        <v>1.4990277777777778E-2</v>
      </c>
      <c r="E75" s="10" t="s">
        <v>16</v>
      </c>
      <c r="F75" s="4"/>
      <c r="G75" s="9">
        <v>23</v>
      </c>
      <c r="H75" s="57">
        <v>1</v>
      </c>
      <c r="I75" s="5"/>
      <c r="J75" s="5"/>
      <c r="K75" s="10"/>
    </row>
    <row r="76" spans="1:11" ht="15" customHeight="1" x14ac:dyDescent="0.25">
      <c r="A76" s="9">
        <v>24</v>
      </c>
      <c r="B76" s="57">
        <v>1</v>
      </c>
      <c r="C76" s="5" t="s">
        <v>300</v>
      </c>
      <c r="D76" s="59">
        <v>1.5845370370370371E-2</v>
      </c>
      <c r="E76" s="10" t="s">
        <v>31</v>
      </c>
      <c r="F76" s="4"/>
      <c r="G76" s="9">
        <v>24</v>
      </c>
      <c r="H76" s="57">
        <v>1</v>
      </c>
      <c r="I76" s="5"/>
      <c r="J76" s="5"/>
      <c r="K76" s="10"/>
    </row>
    <row r="77" spans="1:11" ht="15" customHeight="1" x14ac:dyDescent="0.25">
      <c r="A77" s="9">
        <v>25</v>
      </c>
      <c r="B77" s="57">
        <v>1</v>
      </c>
      <c r="C77" s="5" t="s">
        <v>301</v>
      </c>
      <c r="D77" s="59">
        <v>1.8605324074074069E-2</v>
      </c>
      <c r="E77" s="10" t="s">
        <v>16</v>
      </c>
      <c r="F77" s="4"/>
      <c r="G77" s="9">
        <v>25</v>
      </c>
      <c r="H77" s="57">
        <v>1</v>
      </c>
      <c r="I77" s="5"/>
      <c r="J77" s="5"/>
      <c r="K77" s="10"/>
    </row>
    <row r="78" spans="1:11" ht="15" customHeight="1" x14ac:dyDescent="0.25">
      <c r="A78" s="9">
        <v>26</v>
      </c>
      <c r="B78" s="57">
        <v>1</v>
      </c>
      <c r="C78" s="5" t="s">
        <v>302</v>
      </c>
      <c r="D78" s="59">
        <v>2.0265509259259257E-2</v>
      </c>
      <c r="E78" s="10" t="s">
        <v>16</v>
      </c>
      <c r="F78" s="4"/>
      <c r="G78" s="9">
        <v>26</v>
      </c>
      <c r="H78" s="57">
        <v>1</v>
      </c>
      <c r="I78" s="5"/>
      <c r="J78" s="5"/>
      <c r="K78" s="10"/>
    </row>
    <row r="79" spans="1:11" ht="15" customHeight="1" x14ac:dyDescent="0.25">
      <c r="A79" s="9">
        <v>27</v>
      </c>
      <c r="B79" s="57">
        <v>1</v>
      </c>
      <c r="C79" s="5" t="s">
        <v>303</v>
      </c>
      <c r="D79" s="59">
        <v>2.0305439814814814E-2</v>
      </c>
      <c r="E79" s="10" t="s">
        <v>16</v>
      </c>
      <c r="F79" s="4"/>
      <c r="G79" s="9">
        <v>27</v>
      </c>
      <c r="H79" s="57">
        <v>1</v>
      </c>
      <c r="I79" s="5"/>
      <c r="J79" s="5"/>
      <c r="K79" s="10"/>
    </row>
    <row r="80" spans="1:11" ht="15" customHeight="1" x14ac:dyDescent="0.25">
      <c r="A80" s="9">
        <v>28</v>
      </c>
      <c r="B80" s="57">
        <v>1</v>
      </c>
      <c r="C80" s="5" t="s">
        <v>304</v>
      </c>
      <c r="D80" s="59">
        <v>2.565162037037037E-2</v>
      </c>
      <c r="E80" s="10" t="s">
        <v>16</v>
      </c>
      <c r="F80" s="4"/>
      <c r="G80" s="9">
        <v>28</v>
      </c>
      <c r="H80" s="57">
        <v>1</v>
      </c>
      <c r="I80" s="5"/>
      <c r="J80" s="5"/>
      <c r="K80" s="10"/>
    </row>
    <row r="81" spans="1:17" ht="15" customHeight="1" x14ac:dyDescent="0.25">
      <c r="A81" s="9">
        <v>29</v>
      </c>
      <c r="B81" s="57">
        <v>1</v>
      </c>
      <c r="C81" s="5" t="s">
        <v>305</v>
      </c>
      <c r="D81" s="59">
        <v>2.5690277777777777E-2</v>
      </c>
      <c r="E81" s="10" t="s">
        <v>16</v>
      </c>
      <c r="F81" s="4"/>
      <c r="G81" s="9">
        <v>29</v>
      </c>
      <c r="H81" s="57">
        <v>1</v>
      </c>
      <c r="I81" s="5"/>
      <c r="J81" s="5"/>
      <c r="K81" s="10"/>
    </row>
    <row r="82" spans="1:17" ht="15" customHeight="1" x14ac:dyDescent="0.25">
      <c r="A82" s="9">
        <v>30</v>
      </c>
      <c r="B82" s="57"/>
      <c r="C82" s="5" t="s">
        <v>372</v>
      </c>
      <c r="D82" s="5" t="s">
        <v>373</v>
      </c>
      <c r="E82" s="10" t="s">
        <v>16</v>
      </c>
      <c r="F82" s="4"/>
      <c r="G82" s="9">
        <v>30</v>
      </c>
      <c r="H82" s="57">
        <v>1</v>
      </c>
      <c r="I82" s="5"/>
      <c r="J82" s="5"/>
      <c r="K82" s="10"/>
    </row>
    <row r="83" spans="1:17" ht="15" customHeight="1" x14ac:dyDescent="0.25">
      <c r="A83" s="9">
        <v>31</v>
      </c>
      <c r="B83" s="57">
        <v>1</v>
      </c>
      <c r="C83" s="5"/>
      <c r="D83" s="5"/>
      <c r="E83" s="10"/>
      <c r="F83" s="4"/>
      <c r="G83" s="9">
        <v>31</v>
      </c>
      <c r="H83" s="57">
        <v>1</v>
      </c>
      <c r="I83" s="5"/>
      <c r="J83" s="5"/>
      <c r="K83" s="10"/>
    </row>
    <row r="84" spans="1:17" ht="15" customHeight="1" x14ac:dyDescent="0.25">
      <c r="A84" s="9">
        <v>32</v>
      </c>
      <c r="B84" s="57">
        <v>1</v>
      </c>
      <c r="C84" s="5"/>
      <c r="D84" s="5"/>
      <c r="E84" s="10"/>
      <c r="F84" s="4"/>
      <c r="G84" s="9">
        <v>32</v>
      </c>
      <c r="H84" s="57">
        <v>1</v>
      </c>
      <c r="I84" s="5"/>
      <c r="J84" s="5"/>
      <c r="K84" s="10"/>
    </row>
    <row r="85" spans="1:17" ht="15" customHeight="1" x14ac:dyDescent="0.25">
      <c r="A85" s="9">
        <v>33</v>
      </c>
      <c r="B85" s="57">
        <v>1</v>
      </c>
      <c r="C85" s="5"/>
      <c r="D85" s="5"/>
      <c r="E85" s="10"/>
      <c r="F85" s="4"/>
      <c r="G85" s="9">
        <v>33</v>
      </c>
      <c r="H85" s="57">
        <v>1</v>
      </c>
      <c r="I85" s="5"/>
      <c r="J85" s="5"/>
      <c r="K85" s="10"/>
    </row>
    <row r="86" spans="1:17" ht="15" customHeight="1" x14ac:dyDescent="0.25">
      <c r="A86" s="9">
        <v>34</v>
      </c>
      <c r="B86" s="57">
        <v>1</v>
      </c>
      <c r="C86" s="5"/>
      <c r="D86" s="5"/>
      <c r="E86" s="10"/>
      <c r="F86" s="4"/>
      <c r="G86" s="9">
        <v>34</v>
      </c>
      <c r="H86" s="57">
        <v>1</v>
      </c>
      <c r="I86" s="5"/>
      <c r="J86" s="5"/>
      <c r="K86" s="10"/>
    </row>
    <row r="87" spans="1:17" ht="15" customHeight="1" thickBot="1" x14ac:dyDescent="0.3">
      <c r="A87" s="11">
        <v>35</v>
      </c>
      <c r="B87" s="57">
        <v>1</v>
      </c>
      <c r="C87" s="12"/>
      <c r="D87" s="12"/>
      <c r="E87" s="13"/>
      <c r="F87" s="4"/>
      <c r="G87" s="11">
        <v>35</v>
      </c>
      <c r="H87" s="57">
        <v>1</v>
      </c>
      <c r="I87" s="12"/>
      <c r="J87" s="12"/>
      <c r="K87" s="13"/>
    </row>
    <row r="88" spans="1:17" ht="15" customHeight="1" x14ac:dyDescent="0.25">
      <c r="A88" s="1"/>
    </row>
    <row r="89" spans="1:17" ht="15" customHeight="1" thickBot="1" x14ac:dyDescent="0.3">
      <c r="A89" s="76" t="s">
        <v>11</v>
      </c>
      <c r="B89" s="76"/>
      <c r="C89" s="76"/>
      <c r="D89" s="76"/>
      <c r="E89" s="76"/>
      <c r="F89" s="3"/>
      <c r="G89" s="77"/>
      <c r="H89" s="77"/>
      <c r="I89" s="77"/>
      <c r="J89" s="77"/>
      <c r="K89" s="77"/>
    </row>
    <row r="90" spans="1:17" ht="15" customHeight="1" thickBot="1" x14ac:dyDescent="0.3">
      <c r="A90" s="73" t="s">
        <v>12</v>
      </c>
      <c r="B90" s="74"/>
      <c r="C90" s="74"/>
      <c r="D90" s="74"/>
      <c r="E90" s="75"/>
      <c r="F90" s="3"/>
      <c r="G90" s="73" t="s">
        <v>13</v>
      </c>
      <c r="H90" s="74"/>
      <c r="I90" s="74"/>
      <c r="J90" s="74"/>
      <c r="K90" s="75"/>
      <c r="O90" s="62"/>
      <c r="P90" s="72" t="s">
        <v>257</v>
      </c>
      <c r="Q90" s="72"/>
    </row>
    <row r="91" spans="1:17" ht="30" customHeight="1" x14ac:dyDescent="0.25">
      <c r="A91" s="16" t="s">
        <v>2</v>
      </c>
      <c r="B91" s="17" t="s">
        <v>3</v>
      </c>
      <c r="C91" s="17" t="s">
        <v>4</v>
      </c>
      <c r="D91" s="17" t="s">
        <v>5</v>
      </c>
      <c r="E91" s="18" t="s">
        <v>6</v>
      </c>
      <c r="F91" s="4"/>
      <c r="G91" s="16" t="s">
        <v>2</v>
      </c>
      <c r="H91" s="17" t="s">
        <v>3</v>
      </c>
      <c r="I91" s="17" t="s">
        <v>4</v>
      </c>
      <c r="J91" s="17" t="s">
        <v>5</v>
      </c>
      <c r="K91" s="18" t="s">
        <v>6</v>
      </c>
      <c r="O91" s="63" t="s">
        <v>14</v>
      </c>
      <c r="P91" s="63" t="s">
        <v>24</v>
      </c>
      <c r="Q91" s="63" t="s">
        <v>40</v>
      </c>
    </row>
    <row r="92" spans="1:17" ht="15" customHeight="1" x14ac:dyDescent="0.25">
      <c r="A92" s="9">
        <v>1</v>
      </c>
      <c r="B92" s="57">
        <v>20</v>
      </c>
      <c r="C92" s="5" t="s">
        <v>322</v>
      </c>
      <c r="D92" s="59">
        <v>5.7465277777777775E-3</v>
      </c>
      <c r="E92" s="10" t="s">
        <v>16</v>
      </c>
      <c r="F92" s="4"/>
      <c r="G92" s="9">
        <v>1</v>
      </c>
      <c r="H92" s="57">
        <v>20</v>
      </c>
      <c r="I92" s="5" t="s">
        <v>361</v>
      </c>
      <c r="J92" s="59">
        <v>6.0937500000000002E-3</v>
      </c>
      <c r="K92" s="10" t="s">
        <v>69</v>
      </c>
      <c r="O92" s="63" t="s">
        <v>31</v>
      </c>
      <c r="P92" s="63">
        <f>SUMIF($E$92:$E$129,O92,$B$92:$B$129)</f>
        <v>0</v>
      </c>
      <c r="Q92" s="63">
        <f>SUMIF($K$92:$K$129,O92,$H$92:$H$129)</f>
        <v>0</v>
      </c>
    </row>
    <row r="93" spans="1:17" ht="15" customHeight="1" x14ac:dyDescent="0.25">
      <c r="A93" s="9">
        <v>2</v>
      </c>
      <c r="B93" s="57">
        <v>18</v>
      </c>
      <c r="C93" s="5" t="s">
        <v>323</v>
      </c>
      <c r="D93" s="59">
        <v>5.816087962962963E-3</v>
      </c>
      <c r="E93" s="10" t="s">
        <v>255</v>
      </c>
      <c r="F93" s="4"/>
      <c r="G93" s="9">
        <v>2</v>
      </c>
      <c r="H93" s="57">
        <v>18</v>
      </c>
      <c r="I93" s="5" t="s">
        <v>362</v>
      </c>
      <c r="J93" s="59">
        <v>6.4450231481481485E-3</v>
      </c>
      <c r="K93" s="10" t="s">
        <v>69</v>
      </c>
      <c r="O93" s="63" t="s">
        <v>140</v>
      </c>
      <c r="P93" s="63">
        <f t="shared" ref="P93:P99" si="4">SUMIF($E$92:$E$129,O93,$B$92:$B$129)</f>
        <v>0</v>
      </c>
      <c r="Q93" s="63">
        <f t="shared" ref="Q93:Q99" si="5">SUMIF($K$92:$K$129,O93,$H$92:$H$129)</f>
        <v>0</v>
      </c>
    </row>
    <row r="94" spans="1:17" ht="15" customHeight="1" x14ac:dyDescent="0.25">
      <c r="A94" s="9">
        <v>3</v>
      </c>
      <c r="B94" s="57">
        <v>16</v>
      </c>
      <c r="C94" s="5" t="s">
        <v>324</v>
      </c>
      <c r="D94" s="59">
        <v>5.899652777777778E-3</v>
      </c>
      <c r="E94" s="10" t="s">
        <v>63</v>
      </c>
      <c r="F94" s="4"/>
      <c r="G94" s="9">
        <v>3</v>
      </c>
      <c r="H94" s="57">
        <v>16</v>
      </c>
      <c r="I94" s="5" t="s">
        <v>363</v>
      </c>
      <c r="J94" s="59">
        <v>6.9201388888888897E-3</v>
      </c>
      <c r="K94" s="10" t="s">
        <v>63</v>
      </c>
      <c r="O94" s="63" t="s">
        <v>69</v>
      </c>
      <c r="P94" s="63">
        <f t="shared" si="4"/>
        <v>0</v>
      </c>
      <c r="Q94" s="63">
        <f t="shared" si="5"/>
        <v>38</v>
      </c>
    </row>
    <row r="95" spans="1:17" ht="15" customHeight="1" x14ac:dyDescent="0.25">
      <c r="A95" s="9">
        <v>4</v>
      </c>
      <c r="B95" s="57">
        <v>14</v>
      </c>
      <c r="C95" s="5" t="s">
        <v>325</v>
      </c>
      <c r="D95" s="59">
        <v>5.9678240740740742E-3</v>
      </c>
      <c r="E95" s="10" t="s">
        <v>63</v>
      </c>
      <c r="F95" s="4"/>
      <c r="G95" s="9">
        <v>4</v>
      </c>
      <c r="H95" s="57">
        <v>14</v>
      </c>
      <c r="I95" s="5" t="s">
        <v>364</v>
      </c>
      <c r="J95" s="59">
        <v>7.4040509259259268E-3</v>
      </c>
      <c r="K95" s="10" t="s">
        <v>255</v>
      </c>
      <c r="O95" s="63" t="s">
        <v>63</v>
      </c>
      <c r="P95" s="63">
        <f t="shared" si="4"/>
        <v>38</v>
      </c>
      <c r="Q95" s="63">
        <f t="shared" si="5"/>
        <v>28</v>
      </c>
    </row>
    <row r="96" spans="1:17" ht="15" customHeight="1" x14ac:dyDescent="0.25">
      <c r="A96" s="9">
        <v>5</v>
      </c>
      <c r="B96" s="57">
        <v>13</v>
      </c>
      <c r="C96" s="5" t="s">
        <v>326</v>
      </c>
      <c r="D96" s="59">
        <v>5.9951388888888893E-3</v>
      </c>
      <c r="E96" s="10" t="s">
        <v>16</v>
      </c>
      <c r="F96" s="4"/>
      <c r="G96" s="9">
        <v>5</v>
      </c>
      <c r="H96" s="57">
        <v>13</v>
      </c>
      <c r="I96" s="5" t="s">
        <v>365</v>
      </c>
      <c r="J96" s="59">
        <v>8.9607638888888896E-3</v>
      </c>
      <c r="K96" s="10" t="s">
        <v>255</v>
      </c>
      <c r="O96" s="63" t="s">
        <v>255</v>
      </c>
      <c r="P96" s="63">
        <f t="shared" si="4"/>
        <v>43</v>
      </c>
      <c r="Q96" s="63">
        <f t="shared" si="5"/>
        <v>27</v>
      </c>
    </row>
    <row r="97" spans="1:17" ht="15" customHeight="1" x14ac:dyDescent="0.25">
      <c r="A97" s="9">
        <v>6</v>
      </c>
      <c r="B97" s="57">
        <v>12</v>
      </c>
      <c r="C97" s="5" t="s">
        <v>327</v>
      </c>
      <c r="D97" s="59">
        <v>6.0552083333333334E-3</v>
      </c>
      <c r="E97" s="10" t="s">
        <v>255</v>
      </c>
      <c r="F97" s="4"/>
      <c r="G97" s="9">
        <v>6</v>
      </c>
      <c r="H97" s="57">
        <v>12</v>
      </c>
      <c r="I97" s="5" t="s">
        <v>366</v>
      </c>
      <c r="J97" s="59">
        <v>9.1609953703703714E-3</v>
      </c>
      <c r="K97" s="10" t="s">
        <v>63</v>
      </c>
      <c r="O97" s="63" t="s">
        <v>189</v>
      </c>
      <c r="P97" s="63">
        <f t="shared" si="4"/>
        <v>0</v>
      </c>
      <c r="Q97" s="63">
        <f t="shared" si="5"/>
        <v>0</v>
      </c>
    </row>
    <row r="98" spans="1:17" ht="15" customHeight="1" x14ac:dyDescent="0.25">
      <c r="A98" s="9">
        <v>7</v>
      </c>
      <c r="B98" s="57">
        <v>11</v>
      </c>
      <c r="C98" s="5" t="s">
        <v>328</v>
      </c>
      <c r="D98" s="59">
        <v>6.0907407407407412E-3</v>
      </c>
      <c r="E98" s="10" t="s">
        <v>16</v>
      </c>
      <c r="F98" s="4"/>
      <c r="G98" s="9">
        <v>7</v>
      </c>
      <c r="H98" s="57">
        <v>11</v>
      </c>
      <c r="I98" s="5"/>
      <c r="J98" s="59"/>
      <c r="K98" s="10"/>
      <c r="O98" s="63" t="s">
        <v>16</v>
      </c>
      <c r="P98" s="63">
        <f>SUMIF($E$92:$E$129,O98,$B$92:$B$129)-B100-B102-B103-B105-B106+5</f>
        <v>71</v>
      </c>
      <c r="Q98" s="63">
        <f t="shared" si="5"/>
        <v>0</v>
      </c>
    </row>
    <row r="99" spans="1:17" ht="15" customHeight="1" x14ac:dyDescent="0.25">
      <c r="A99" s="9">
        <v>8</v>
      </c>
      <c r="B99" s="57">
        <v>10</v>
      </c>
      <c r="C99" s="5" t="s">
        <v>329</v>
      </c>
      <c r="D99" s="59">
        <v>6.3168981481481487E-3</v>
      </c>
      <c r="E99" s="10" t="s">
        <v>16</v>
      </c>
      <c r="F99" s="4"/>
      <c r="G99" s="9">
        <v>8</v>
      </c>
      <c r="H99" s="57">
        <v>10</v>
      </c>
      <c r="I99" s="5"/>
      <c r="J99" s="59"/>
      <c r="K99" s="10"/>
      <c r="O99" s="63" t="s">
        <v>137</v>
      </c>
      <c r="P99" s="63">
        <f t="shared" si="4"/>
        <v>0</v>
      </c>
      <c r="Q99" s="63">
        <f t="shared" si="5"/>
        <v>0</v>
      </c>
    </row>
    <row r="100" spans="1:17" ht="15" customHeight="1" x14ac:dyDescent="0.25">
      <c r="A100" s="9">
        <v>9</v>
      </c>
      <c r="B100" s="57">
        <v>9</v>
      </c>
      <c r="C100" s="5" t="s">
        <v>330</v>
      </c>
      <c r="D100" s="59">
        <v>6.3401620370370374E-3</v>
      </c>
      <c r="E100" s="10" t="s">
        <v>16</v>
      </c>
      <c r="F100" s="4"/>
      <c r="G100" s="9">
        <v>9</v>
      </c>
      <c r="H100" s="57">
        <v>9</v>
      </c>
      <c r="I100" s="5"/>
      <c r="J100" s="59"/>
      <c r="K100" s="10"/>
    </row>
    <row r="101" spans="1:17" ht="15" customHeight="1" x14ac:dyDescent="0.25">
      <c r="A101" s="9">
        <v>10</v>
      </c>
      <c r="B101" s="57">
        <v>8</v>
      </c>
      <c r="C101" s="21" t="s">
        <v>331</v>
      </c>
      <c r="D101" s="60">
        <v>6.4041666666666674E-3</v>
      </c>
      <c r="E101" s="22" t="s">
        <v>255</v>
      </c>
      <c r="F101" s="4"/>
      <c r="G101" s="9">
        <v>10</v>
      </c>
      <c r="H101" s="57">
        <v>8</v>
      </c>
      <c r="I101" s="21"/>
      <c r="J101" s="60"/>
      <c r="K101" s="22"/>
    </row>
    <row r="102" spans="1:17" ht="15" customHeight="1" x14ac:dyDescent="0.25">
      <c r="A102" s="9">
        <v>11</v>
      </c>
      <c r="B102" s="57">
        <v>7</v>
      </c>
      <c r="C102" s="21" t="s">
        <v>332</v>
      </c>
      <c r="D102" s="60">
        <v>6.4062500000000005E-3</v>
      </c>
      <c r="E102" s="22" t="s">
        <v>16</v>
      </c>
      <c r="F102" s="4"/>
      <c r="G102" s="9">
        <v>11</v>
      </c>
      <c r="H102" s="57">
        <v>7</v>
      </c>
      <c r="I102" s="21"/>
      <c r="J102" s="21"/>
      <c r="K102" s="22"/>
    </row>
    <row r="103" spans="1:17" ht="15" customHeight="1" x14ac:dyDescent="0.25">
      <c r="A103" s="9">
        <v>12</v>
      </c>
      <c r="B103" s="57">
        <v>6</v>
      </c>
      <c r="C103" s="21" t="s">
        <v>333</v>
      </c>
      <c r="D103" s="60">
        <v>6.4267361111111114E-3</v>
      </c>
      <c r="E103" s="22" t="s">
        <v>16</v>
      </c>
      <c r="F103" s="4"/>
      <c r="G103" s="9">
        <v>12</v>
      </c>
      <c r="H103" s="57">
        <v>6</v>
      </c>
      <c r="I103" s="21"/>
      <c r="J103" s="21"/>
      <c r="K103" s="22"/>
    </row>
    <row r="104" spans="1:17" ht="15" customHeight="1" x14ac:dyDescent="0.25">
      <c r="A104" s="9">
        <v>13</v>
      </c>
      <c r="B104" s="57">
        <v>5</v>
      </c>
      <c r="C104" s="21" t="s">
        <v>334</v>
      </c>
      <c r="D104" s="60">
        <v>6.4645833333333335E-3</v>
      </c>
      <c r="E104" s="22" t="s">
        <v>63</v>
      </c>
      <c r="F104" s="4"/>
      <c r="G104" s="9">
        <v>13</v>
      </c>
      <c r="H104" s="57">
        <v>5</v>
      </c>
      <c r="I104" s="21"/>
      <c r="J104" s="21"/>
      <c r="K104" s="22"/>
    </row>
    <row r="105" spans="1:17" ht="15" customHeight="1" x14ac:dyDescent="0.25">
      <c r="A105" s="9">
        <v>14</v>
      </c>
      <c r="B105" s="57">
        <v>4</v>
      </c>
      <c r="C105" s="21" t="s">
        <v>335</v>
      </c>
      <c r="D105" s="60">
        <v>6.6078703703703707E-3</v>
      </c>
      <c r="E105" s="22" t="s">
        <v>16</v>
      </c>
      <c r="F105" s="4"/>
      <c r="G105" s="9">
        <v>14</v>
      </c>
      <c r="H105" s="57">
        <v>4</v>
      </c>
      <c r="I105" s="21"/>
      <c r="J105" s="21"/>
      <c r="K105" s="22"/>
    </row>
    <row r="106" spans="1:17" ht="15" customHeight="1" thickBot="1" x14ac:dyDescent="0.3">
      <c r="A106" s="11">
        <v>15</v>
      </c>
      <c r="B106" s="58">
        <v>3</v>
      </c>
      <c r="C106" s="12" t="s">
        <v>336</v>
      </c>
      <c r="D106" s="64">
        <v>6.6849537037037042E-3</v>
      </c>
      <c r="E106" s="13" t="s">
        <v>16</v>
      </c>
      <c r="F106" s="4"/>
      <c r="G106" s="11">
        <v>15</v>
      </c>
      <c r="H106" s="58">
        <v>3</v>
      </c>
      <c r="I106" s="12"/>
      <c r="J106" s="12"/>
      <c r="K106" s="13"/>
    </row>
    <row r="107" spans="1:17" ht="15" customHeight="1" thickBot="1" x14ac:dyDescent="0.3">
      <c r="A107" s="2" t="s">
        <v>7</v>
      </c>
    </row>
    <row r="108" spans="1:17" ht="15" customHeight="1" thickBot="1" x14ac:dyDescent="0.3">
      <c r="A108" s="73" t="s">
        <v>12</v>
      </c>
      <c r="B108" s="74"/>
      <c r="C108" s="74"/>
      <c r="D108" s="74"/>
      <c r="E108" s="75"/>
      <c r="F108" s="3"/>
      <c r="G108" s="73" t="s">
        <v>13</v>
      </c>
      <c r="H108" s="74"/>
      <c r="I108" s="74"/>
      <c r="J108" s="74"/>
      <c r="K108" s="75"/>
    </row>
    <row r="109" spans="1:17" ht="15" customHeight="1" x14ac:dyDescent="0.25">
      <c r="A109" s="6" t="s">
        <v>2</v>
      </c>
      <c r="B109" s="7" t="s">
        <v>3</v>
      </c>
      <c r="C109" s="7" t="s">
        <v>4</v>
      </c>
      <c r="D109" s="7" t="s">
        <v>5</v>
      </c>
      <c r="E109" s="8" t="s">
        <v>6</v>
      </c>
      <c r="F109" s="20"/>
      <c r="G109" s="6" t="s">
        <v>2</v>
      </c>
      <c r="H109" s="7" t="s">
        <v>3</v>
      </c>
      <c r="I109" s="7" t="s">
        <v>4</v>
      </c>
      <c r="J109" s="7" t="s">
        <v>5</v>
      </c>
      <c r="K109" s="8" t="s">
        <v>6</v>
      </c>
    </row>
    <row r="110" spans="1:17" ht="15" customHeight="1" x14ac:dyDescent="0.25">
      <c r="A110" s="9">
        <v>16</v>
      </c>
      <c r="B110" s="57">
        <v>1</v>
      </c>
      <c r="C110" s="5" t="s">
        <v>337</v>
      </c>
      <c r="D110" s="59">
        <v>6.7593750000000006E-3</v>
      </c>
      <c r="E110" s="10" t="s">
        <v>63</v>
      </c>
      <c r="F110" s="4"/>
      <c r="G110" s="9">
        <v>16</v>
      </c>
      <c r="H110" s="57">
        <v>1</v>
      </c>
      <c r="I110" s="5"/>
      <c r="J110" s="5"/>
      <c r="K110" s="10"/>
    </row>
    <row r="111" spans="1:17" ht="15" customHeight="1" x14ac:dyDescent="0.25">
      <c r="A111" s="9">
        <v>17</v>
      </c>
      <c r="B111" s="57">
        <v>1</v>
      </c>
      <c r="C111" s="5" t="s">
        <v>338</v>
      </c>
      <c r="D111" s="59">
        <v>6.8651620370370377E-3</v>
      </c>
      <c r="E111" s="10" t="s">
        <v>63</v>
      </c>
      <c r="F111" s="4"/>
      <c r="G111" s="9">
        <v>17</v>
      </c>
      <c r="H111" s="57">
        <v>1</v>
      </c>
      <c r="I111" s="5"/>
      <c r="J111" s="5"/>
      <c r="K111" s="10"/>
    </row>
    <row r="112" spans="1:17" ht="15" customHeight="1" x14ac:dyDescent="0.25">
      <c r="A112" s="9">
        <v>18</v>
      </c>
      <c r="B112" s="57">
        <v>1</v>
      </c>
      <c r="C112" s="5" t="s">
        <v>339</v>
      </c>
      <c r="D112" s="59">
        <v>7.085995370370371E-3</v>
      </c>
      <c r="E112" s="10" t="s">
        <v>255</v>
      </c>
      <c r="F112" s="4"/>
      <c r="G112" s="9">
        <v>18</v>
      </c>
      <c r="H112" s="57">
        <v>1</v>
      </c>
      <c r="I112" s="5"/>
      <c r="J112" s="5"/>
      <c r="K112" s="10"/>
    </row>
    <row r="113" spans="1:11" ht="15" customHeight="1" x14ac:dyDescent="0.25">
      <c r="A113" s="9">
        <v>19</v>
      </c>
      <c r="B113" s="57">
        <v>1</v>
      </c>
      <c r="C113" s="5" t="s">
        <v>340</v>
      </c>
      <c r="D113" s="59">
        <v>7.2171296296296306E-3</v>
      </c>
      <c r="E113" s="10" t="s">
        <v>255</v>
      </c>
      <c r="F113" s="4"/>
      <c r="G113" s="9">
        <v>19</v>
      </c>
      <c r="H113" s="57">
        <v>1</v>
      </c>
      <c r="I113" s="5"/>
      <c r="J113" s="5"/>
      <c r="K113" s="10"/>
    </row>
    <row r="114" spans="1:11" ht="15" customHeight="1" x14ac:dyDescent="0.25">
      <c r="A114" s="9">
        <v>20</v>
      </c>
      <c r="B114" s="57">
        <v>1</v>
      </c>
      <c r="C114" s="5" t="s">
        <v>341</v>
      </c>
      <c r="D114" s="59">
        <v>7.2346064814814825E-3</v>
      </c>
      <c r="E114" s="10" t="s">
        <v>16</v>
      </c>
      <c r="F114" s="4"/>
      <c r="G114" s="9">
        <v>20</v>
      </c>
      <c r="H114" s="57">
        <v>1</v>
      </c>
      <c r="I114" s="5"/>
      <c r="J114" s="5"/>
      <c r="K114" s="10"/>
    </row>
    <row r="115" spans="1:11" ht="15" customHeight="1" x14ac:dyDescent="0.25">
      <c r="A115" s="9">
        <v>21</v>
      </c>
      <c r="B115" s="57">
        <v>1</v>
      </c>
      <c r="C115" s="5" t="s">
        <v>342</v>
      </c>
      <c r="D115" s="59">
        <v>7.3292824074074085E-3</v>
      </c>
      <c r="E115" s="10" t="s">
        <v>255</v>
      </c>
      <c r="F115" s="4"/>
      <c r="G115" s="9">
        <v>21</v>
      </c>
      <c r="H115" s="57">
        <v>1</v>
      </c>
      <c r="I115" s="5"/>
      <c r="J115" s="5"/>
      <c r="K115" s="10"/>
    </row>
    <row r="116" spans="1:11" ht="15" customHeight="1" x14ac:dyDescent="0.25">
      <c r="A116" s="9">
        <v>22</v>
      </c>
      <c r="B116" s="57">
        <v>1</v>
      </c>
      <c r="C116" s="5" t="s">
        <v>343</v>
      </c>
      <c r="D116" s="59">
        <v>7.4141203703703713E-3</v>
      </c>
      <c r="E116" s="10" t="s">
        <v>16</v>
      </c>
      <c r="F116" s="4"/>
      <c r="G116" s="9">
        <v>22</v>
      </c>
      <c r="H116" s="57">
        <v>1</v>
      </c>
      <c r="I116" s="5"/>
      <c r="J116" s="5"/>
      <c r="K116" s="10"/>
    </row>
    <row r="117" spans="1:11" ht="15" customHeight="1" x14ac:dyDescent="0.25">
      <c r="A117" s="9">
        <v>23</v>
      </c>
      <c r="B117" s="57">
        <v>1</v>
      </c>
      <c r="C117" s="5" t="s">
        <v>344</v>
      </c>
      <c r="D117" s="59">
        <v>7.5390046296296307E-3</v>
      </c>
      <c r="E117" s="10" t="s">
        <v>16</v>
      </c>
      <c r="F117" s="4"/>
      <c r="G117" s="9">
        <v>23</v>
      </c>
      <c r="H117" s="57">
        <v>1</v>
      </c>
      <c r="I117" s="5"/>
      <c r="J117" s="5"/>
      <c r="K117" s="10"/>
    </row>
    <row r="118" spans="1:11" ht="15" customHeight="1" x14ac:dyDescent="0.25">
      <c r="A118" s="9">
        <v>24</v>
      </c>
      <c r="B118" s="57">
        <v>1</v>
      </c>
      <c r="C118" s="5" t="s">
        <v>345</v>
      </c>
      <c r="D118" s="59">
        <v>7.5877314814814826E-3</v>
      </c>
      <c r="E118" s="10" t="s">
        <v>16</v>
      </c>
      <c r="F118" s="4"/>
      <c r="G118" s="9">
        <v>24</v>
      </c>
      <c r="H118" s="57">
        <v>1</v>
      </c>
      <c r="I118" s="5"/>
      <c r="J118" s="5"/>
      <c r="K118" s="10"/>
    </row>
    <row r="119" spans="1:11" ht="15" customHeight="1" x14ac:dyDescent="0.25">
      <c r="A119" s="9">
        <v>25</v>
      </c>
      <c r="B119" s="57">
        <v>1</v>
      </c>
      <c r="C119" s="5" t="s">
        <v>346</v>
      </c>
      <c r="D119" s="59">
        <v>7.6034722222222233E-3</v>
      </c>
      <c r="E119" s="10" t="s">
        <v>16</v>
      </c>
      <c r="F119" s="4"/>
      <c r="G119" s="9">
        <v>25</v>
      </c>
      <c r="H119" s="57">
        <v>1</v>
      </c>
      <c r="I119" s="5"/>
      <c r="J119" s="5"/>
      <c r="K119" s="10"/>
    </row>
    <row r="120" spans="1:11" ht="15" customHeight="1" x14ac:dyDescent="0.25">
      <c r="A120" s="9">
        <v>26</v>
      </c>
      <c r="B120" s="57">
        <v>1</v>
      </c>
      <c r="C120" s="5" t="s">
        <v>347</v>
      </c>
      <c r="D120" s="59">
        <v>7.6105324074074087E-3</v>
      </c>
      <c r="E120" s="10" t="s">
        <v>63</v>
      </c>
      <c r="F120" s="4"/>
      <c r="G120" s="9">
        <v>26</v>
      </c>
      <c r="H120" s="57">
        <v>1</v>
      </c>
      <c r="I120" s="5"/>
      <c r="J120" s="5"/>
      <c r="K120" s="10"/>
    </row>
    <row r="121" spans="1:11" ht="15" customHeight="1" x14ac:dyDescent="0.25">
      <c r="A121" s="9">
        <v>27</v>
      </c>
      <c r="B121" s="57">
        <v>1</v>
      </c>
      <c r="C121" s="5" t="s">
        <v>348</v>
      </c>
      <c r="D121" s="59">
        <v>7.6285879629629646E-3</v>
      </c>
      <c r="E121" s="10" t="s">
        <v>16</v>
      </c>
      <c r="F121" s="4"/>
      <c r="G121" s="9">
        <v>27</v>
      </c>
      <c r="H121" s="57">
        <v>1</v>
      </c>
      <c r="I121" s="5"/>
      <c r="J121" s="5"/>
      <c r="K121" s="10"/>
    </row>
    <row r="122" spans="1:11" ht="15" customHeight="1" x14ac:dyDescent="0.25">
      <c r="A122" s="9">
        <v>28</v>
      </c>
      <c r="B122" s="57">
        <v>1</v>
      </c>
      <c r="C122" s="5" t="s">
        <v>349</v>
      </c>
      <c r="D122" s="59">
        <v>7.7023148148148163E-3</v>
      </c>
      <c r="E122" s="10" t="s">
        <v>16</v>
      </c>
      <c r="F122" s="4"/>
      <c r="G122" s="9">
        <v>28</v>
      </c>
      <c r="H122" s="57">
        <v>1</v>
      </c>
      <c r="I122" s="5"/>
      <c r="J122" s="5"/>
      <c r="K122" s="10"/>
    </row>
    <row r="123" spans="1:11" ht="15" customHeight="1" x14ac:dyDescent="0.25">
      <c r="A123" s="9">
        <v>29</v>
      </c>
      <c r="B123" s="57">
        <v>1</v>
      </c>
      <c r="C123" s="5" t="s">
        <v>350</v>
      </c>
      <c r="D123" s="59">
        <v>7.8880787037037044E-3</v>
      </c>
      <c r="E123" s="10" t="s">
        <v>255</v>
      </c>
      <c r="F123" s="4"/>
      <c r="G123" s="9">
        <v>29</v>
      </c>
      <c r="H123" s="57">
        <v>1</v>
      </c>
      <c r="I123" s="5"/>
      <c r="J123" s="5"/>
      <c r="K123" s="10"/>
    </row>
    <row r="124" spans="1:11" ht="15" customHeight="1" x14ac:dyDescent="0.25">
      <c r="A124" s="9">
        <v>30</v>
      </c>
      <c r="B124" s="57">
        <v>1</v>
      </c>
      <c r="C124" s="5" t="s">
        <v>351</v>
      </c>
      <c r="D124" s="59">
        <v>7.9481481481481486E-3</v>
      </c>
      <c r="E124" s="10" t="s">
        <v>16</v>
      </c>
      <c r="F124" s="4"/>
      <c r="G124" s="9">
        <v>30</v>
      </c>
      <c r="H124" s="57">
        <v>1</v>
      </c>
      <c r="I124" s="5"/>
      <c r="J124" s="5"/>
      <c r="K124" s="10"/>
    </row>
    <row r="125" spans="1:11" ht="15" customHeight="1" x14ac:dyDescent="0.25">
      <c r="A125" s="9">
        <v>31</v>
      </c>
      <c r="B125" s="57">
        <v>1</v>
      </c>
      <c r="C125" s="5" t="s">
        <v>352</v>
      </c>
      <c r="D125" s="59">
        <v>7.9834490740740751E-3</v>
      </c>
      <c r="E125" s="10" t="s">
        <v>16</v>
      </c>
      <c r="F125" s="4"/>
      <c r="G125" s="9">
        <v>31</v>
      </c>
      <c r="H125" s="57">
        <v>1</v>
      </c>
      <c r="I125" s="5"/>
      <c r="J125" s="5"/>
      <c r="K125" s="10"/>
    </row>
    <row r="126" spans="1:11" ht="15" customHeight="1" x14ac:dyDescent="0.25">
      <c r="A126" s="9">
        <v>32</v>
      </c>
      <c r="B126" s="57">
        <v>1</v>
      </c>
      <c r="C126" s="5" t="s">
        <v>353</v>
      </c>
      <c r="D126" s="59">
        <v>8.1802083333333345E-3</v>
      </c>
      <c r="E126" s="10" t="s">
        <v>16</v>
      </c>
      <c r="F126" s="4"/>
      <c r="G126" s="9">
        <v>32</v>
      </c>
      <c r="H126" s="57">
        <v>1</v>
      </c>
      <c r="I126" s="5"/>
      <c r="J126" s="5"/>
      <c r="K126" s="10"/>
    </row>
    <row r="127" spans="1:11" ht="15" customHeight="1" x14ac:dyDescent="0.25">
      <c r="A127" s="9">
        <v>33</v>
      </c>
      <c r="B127" s="57">
        <v>1</v>
      </c>
      <c r="C127" s="5" t="s">
        <v>354</v>
      </c>
      <c r="D127" s="59">
        <v>8.1939814814814826E-3</v>
      </c>
      <c r="E127" s="10" t="s">
        <v>16</v>
      </c>
      <c r="F127" s="4"/>
      <c r="G127" s="9">
        <v>33</v>
      </c>
      <c r="H127" s="57">
        <v>1</v>
      </c>
      <c r="I127" s="5"/>
      <c r="J127" s="5"/>
      <c r="K127" s="10"/>
    </row>
    <row r="128" spans="1:11" ht="15" customHeight="1" x14ac:dyDescent="0.25">
      <c r="A128" s="9">
        <v>34</v>
      </c>
      <c r="B128" s="57">
        <v>1</v>
      </c>
      <c r="C128" s="5" t="s">
        <v>355</v>
      </c>
      <c r="D128" s="59">
        <v>8.9461805555555562E-3</v>
      </c>
      <c r="E128" s="10" t="s">
        <v>16</v>
      </c>
      <c r="F128" s="4"/>
      <c r="G128" s="9">
        <v>34</v>
      </c>
      <c r="H128" s="57">
        <v>1</v>
      </c>
      <c r="I128" s="5"/>
      <c r="J128" s="5"/>
      <c r="K128" s="10"/>
    </row>
    <row r="129" spans="1:11" ht="15" customHeight="1" thickBot="1" x14ac:dyDescent="0.3">
      <c r="A129" s="9">
        <v>35</v>
      </c>
      <c r="B129" s="57">
        <v>1</v>
      </c>
      <c r="C129" s="5" t="s">
        <v>356</v>
      </c>
      <c r="D129" s="59">
        <v>8.957060185185186E-3</v>
      </c>
      <c r="E129" s="10" t="s">
        <v>255</v>
      </c>
      <c r="F129" s="4"/>
      <c r="G129" s="11">
        <v>35</v>
      </c>
      <c r="H129" s="58">
        <v>1</v>
      </c>
      <c r="I129" s="12"/>
      <c r="J129" s="12"/>
      <c r="K129" s="13"/>
    </row>
    <row r="130" spans="1:11" ht="15" customHeight="1" x14ac:dyDescent="0.25">
      <c r="A130" s="9">
        <v>36</v>
      </c>
      <c r="B130" s="57">
        <v>1</v>
      </c>
      <c r="C130" s="5" t="s">
        <v>357</v>
      </c>
      <c r="D130" s="59">
        <v>9.1228009259259266E-3</v>
      </c>
      <c r="E130" s="10" t="s">
        <v>16</v>
      </c>
    </row>
    <row r="131" spans="1:11" ht="15" customHeight="1" x14ac:dyDescent="0.25">
      <c r="A131" s="9">
        <v>37</v>
      </c>
      <c r="B131" s="57">
        <v>1</v>
      </c>
      <c r="C131" s="5" t="s">
        <v>358</v>
      </c>
      <c r="D131" s="59">
        <v>1.0151736111111111E-2</v>
      </c>
      <c r="E131" s="10" t="s">
        <v>16</v>
      </c>
    </row>
    <row r="132" spans="1:11" ht="15" customHeight="1" x14ac:dyDescent="0.25">
      <c r="A132" s="9">
        <v>38</v>
      </c>
      <c r="B132" s="57">
        <v>1</v>
      </c>
      <c r="C132" s="5" t="s">
        <v>359</v>
      </c>
      <c r="D132" s="59">
        <v>1.0993171296296296E-2</v>
      </c>
      <c r="E132" s="10" t="s">
        <v>255</v>
      </c>
    </row>
    <row r="133" spans="1:11" ht="15" customHeight="1" thickBot="1" x14ac:dyDescent="0.3">
      <c r="A133" s="11">
        <v>39</v>
      </c>
      <c r="B133" s="58">
        <v>1</v>
      </c>
      <c r="C133" s="12" t="s">
        <v>360</v>
      </c>
      <c r="D133" s="64">
        <v>1.1207291666666666E-2</v>
      </c>
      <c r="E133" s="13" t="s">
        <v>255</v>
      </c>
    </row>
  </sheetData>
  <sortState xmlns:xlrd2="http://schemas.microsoft.com/office/spreadsheetml/2017/richdata2" ref="N6:O13">
    <sortCondition ref="O6:O13"/>
  </sortState>
  <mergeCells count="18">
    <mergeCell ref="A1:K1"/>
    <mergeCell ref="A108:E108"/>
    <mergeCell ref="G108:K108"/>
    <mergeCell ref="A4:E4"/>
    <mergeCell ref="G4:K4"/>
    <mergeCell ref="A23:E23"/>
    <mergeCell ref="G23:K23"/>
    <mergeCell ref="A47:E47"/>
    <mergeCell ref="G47:K47"/>
    <mergeCell ref="P4:Q4"/>
    <mergeCell ref="P47:Q47"/>
    <mergeCell ref="P90:Q90"/>
    <mergeCell ref="A90:E90"/>
    <mergeCell ref="G90:K90"/>
    <mergeCell ref="A66:E66"/>
    <mergeCell ref="G66:K66"/>
    <mergeCell ref="A89:E89"/>
    <mergeCell ref="G89:K89"/>
  </mergeCells>
  <phoneticPr fontId="9" type="noConversion"/>
  <dataValidations count="1">
    <dataValidation type="list" allowBlank="1" showInputMessage="1" showErrorMessage="1" sqref="E6" xr:uid="{00000000-0002-0000-0000-000000000000}">
      <formula1>#REF!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6"/>
  <sheetViews>
    <sheetView zoomScale="141" workbookViewId="0">
      <pane xSplit="2" ySplit="3" topLeftCell="C26" activePane="bottomRight" state="frozen"/>
      <selection pane="topRight" activeCell="C1" sqref="C1"/>
      <selection pane="bottomLeft" activeCell="A4" sqref="A4"/>
      <selection pane="bottomRight" activeCell="L33" sqref="L33"/>
    </sheetView>
  </sheetViews>
  <sheetFormatPr defaultColWidth="10.85546875" defaultRowHeight="15.75" x14ac:dyDescent="0.25"/>
  <cols>
    <col min="1" max="1" width="12" style="25" customWidth="1"/>
    <col min="2" max="2" width="13.28515625" style="25" customWidth="1"/>
    <col min="3" max="3" width="13.140625" style="23" bestFit="1" customWidth="1"/>
    <col min="4" max="4" width="10.85546875" style="23" hidden="1" customWidth="1"/>
    <col min="5" max="5" width="18.28515625" style="23" hidden="1" customWidth="1"/>
    <col min="6" max="6" width="23.140625" style="23" bestFit="1" customWidth="1"/>
    <col min="7" max="7" width="18.28515625" style="23" customWidth="1"/>
    <col min="8" max="8" width="21.85546875" style="31" bestFit="1" customWidth="1"/>
    <col min="9" max="9" width="10.28515625" style="23" hidden="1" customWidth="1"/>
    <col min="10" max="10" width="9.42578125" style="31" hidden="1" customWidth="1"/>
    <col min="11" max="11" width="29.28515625" style="23" bestFit="1" customWidth="1"/>
    <col min="12" max="12" width="10.85546875" style="23"/>
    <col min="13" max="13" width="19.85546875" style="23" bestFit="1" customWidth="1"/>
    <col min="14" max="14" width="13.85546875" style="23" customWidth="1"/>
    <col min="15" max="15" width="11.85546875" style="23" bestFit="1" customWidth="1"/>
    <col min="16" max="16384" width="10.85546875" style="23"/>
  </cols>
  <sheetData>
    <row r="1" spans="1:15" ht="18.75" x14ac:dyDescent="0.3">
      <c r="A1" s="82" t="s">
        <v>371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5" x14ac:dyDescent="0.25">
      <c r="A2" s="79"/>
      <c r="B2" s="80"/>
      <c r="C2" s="80"/>
      <c r="D2" s="80"/>
      <c r="E2" s="81"/>
      <c r="F2" s="30"/>
      <c r="G2" s="30"/>
      <c r="H2" s="33"/>
      <c r="I2" s="30"/>
      <c r="J2" s="33"/>
    </row>
    <row r="3" spans="1:15" s="26" customFormat="1" ht="35.1" customHeight="1" x14ac:dyDescent="0.25">
      <c r="A3" s="37" t="s">
        <v>243</v>
      </c>
      <c r="B3" s="37" t="s">
        <v>18</v>
      </c>
      <c r="C3" s="38" t="s">
        <v>19</v>
      </c>
      <c r="D3" s="38" t="s">
        <v>21</v>
      </c>
      <c r="E3" s="38" t="s">
        <v>22</v>
      </c>
      <c r="F3" s="38" t="s">
        <v>258</v>
      </c>
      <c r="G3" s="38" t="s">
        <v>244</v>
      </c>
      <c r="H3" s="39" t="s">
        <v>6</v>
      </c>
      <c r="I3" s="37" t="s">
        <v>20</v>
      </c>
      <c r="J3" s="39" t="s">
        <v>235</v>
      </c>
      <c r="K3" s="40" t="s">
        <v>241</v>
      </c>
      <c r="M3" s="27" t="s">
        <v>19</v>
      </c>
      <c r="N3" s="27" t="s">
        <v>23</v>
      </c>
      <c r="O3" s="27" t="s">
        <v>56</v>
      </c>
    </row>
    <row r="4" spans="1:15" x14ac:dyDescent="0.25">
      <c r="A4" s="28">
        <v>41</v>
      </c>
      <c r="B4" s="28">
        <v>1</v>
      </c>
      <c r="C4" s="29" t="s">
        <v>126</v>
      </c>
      <c r="D4" s="29" t="s">
        <v>44</v>
      </c>
      <c r="E4" s="29" t="s">
        <v>45</v>
      </c>
      <c r="F4" s="29" t="str">
        <f t="shared" ref="F4:F35" si="0">CONCATENATE(D4," ",E4)</f>
        <v>Jonathan Harris</v>
      </c>
      <c r="G4" s="32">
        <v>8.9723379629629632E-3</v>
      </c>
      <c r="H4" s="29" t="s">
        <v>16</v>
      </c>
      <c r="I4" s="32" t="e">
        <f t="shared" ref="I4:I32" si="1">I3+J4</f>
        <v>#VALUE!</v>
      </c>
      <c r="J4" s="32">
        <v>1.1574074074074073E-5</v>
      </c>
      <c r="K4" s="32"/>
      <c r="M4" s="24" t="s">
        <v>236</v>
      </c>
      <c r="N4" s="24" t="s">
        <v>54</v>
      </c>
      <c r="O4" s="24" t="s">
        <v>238</v>
      </c>
    </row>
    <row r="5" spans="1:15" x14ac:dyDescent="0.25">
      <c r="A5" s="28">
        <v>53</v>
      </c>
      <c r="B5" s="28">
        <v>2</v>
      </c>
      <c r="C5" s="29" t="s">
        <v>126</v>
      </c>
      <c r="D5" s="29" t="s">
        <v>36</v>
      </c>
      <c r="E5" s="29" t="s">
        <v>150</v>
      </c>
      <c r="F5" s="29" t="str">
        <f t="shared" si="0"/>
        <v>Peter Colpo-Strangis</v>
      </c>
      <c r="G5" s="32">
        <v>1.2290624999999999E-2</v>
      </c>
      <c r="H5" s="29" t="s">
        <v>149</v>
      </c>
      <c r="I5" s="32" t="e">
        <f t="shared" si="1"/>
        <v>#VALUE!</v>
      </c>
      <c r="J5" s="32">
        <v>3.4722222222222222E-5</v>
      </c>
      <c r="K5" s="29"/>
      <c r="M5" s="24" t="s">
        <v>237</v>
      </c>
      <c r="N5" s="24" t="s">
        <v>55</v>
      </c>
      <c r="O5" s="24" t="s">
        <v>239</v>
      </c>
    </row>
    <row r="6" spans="1:15" x14ac:dyDescent="0.25">
      <c r="A6" s="28">
        <v>54</v>
      </c>
      <c r="B6" s="28">
        <v>3</v>
      </c>
      <c r="C6" s="29" t="s">
        <v>126</v>
      </c>
      <c r="D6" s="29" t="s">
        <v>33</v>
      </c>
      <c r="E6" s="29" t="s">
        <v>151</v>
      </c>
      <c r="F6" s="29" t="str">
        <f t="shared" si="0"/>
        <v>Jack Mitchell</v>
      </c>
      <c r="G6" s="32">
        <v>1.2507060185185185E-2</v>
      </c>
      <c r="H6" s="29" t="s">
        <v>140</v>
      </c>
      <c r="I6" s="32" t="e">
        <f t="shared" si="1"/>
        <v>#VALUE!</v>
      </c>
      <c r="J6" s="32">
        <v>2.1643518518518518E-4</v>
      </c>
      <c r="K6" s="29"/>
      <c r="M6" s="24" t="s">
        <v>49</v>
      </c>
      <c r="N6" s="24" t="s">
        <v>27</v>
      </c>
      <c r="O6" s="24" t="s">
        <v>239</v>
      </c>
    </row>
    <row r="7" spans="1:15" x14ac:dyDescent="0.25">
      <c r="A7" s="28">
        <v>55</v>
      </c>
      <c r="B7" s="28">
        <v>4</v>
      </c>
      <c r="C7" s="29" t="s">
        <v>126</v>
      </c>
      <c r="D7" s="29" t="s">
        <v>152</v>
      </c>
      <c r="E7" s="29" t="s">
        <v>93</v>
      </c>
      <c r="F7" s="29" t="str">
        <f t="shared" si="0"/>
        <v>Benjamin Hughes</v>
      </c>
      <c r="G7" s="32">
        <v>1.2647106481481481E-2</v>
      </c>
      <c r="H7" s="29" t="s">
        <v>63</v>
      </c>
      <c r="I7" s="32" t="e">
        <f t="shared" si="1"/>
        <v>#VALUE!</v>
      </c>
      <c r="J7" s="32">
        <v>1.4004629629629629E-4</v>
      </c>
      <c r="K7" s="29"/>
      <c r="M7" s="24" t="s">
        <v>43</v>
      </c>
      <c r="N7" s="24" t="s">
        <v>27</v>
      </c>
      <c r="O7" s="24" t="s">
        <v>240</v>
      </c>
    </row>
    <row r="8" spans="1:15" x14ac:dyDescent="0.25">
      <c r="A8" s="28">
        <v>58</v>
      </c>
      <c r="B8" s="28">
        <v>5</v>
      </c>
      <c r="C8" s="29" t="s">
        <v>126</v>
      </c>
      <c r="D8" s="29" t="s">
        <v>157</v>
      </c>
      <c r="E8" s="29" t="s">
        <v>158</v>
      </c>
      <c r="F8" s="29" t="str">
        <f t="shared" si="0"/>
        <v>Liam McKinnon-Matthews</v>
      </c>
      <c r="G8" s="32">
        <v>1.2923726851851851E-2</v>
      </c>
      <c r="H8" s="29" t="s">
        <v>140</v>
      </c>
      <c r="I8" s="32" t="e">
        <f t="shared" si="1"/>
        <v>#VALUE!</v>
      </c>
      <c r="J8" s="32">
        <v>9.4907407407407389E-5</v>
      </c>
      <c r="K8" s="29"/>
    </row>
    <row r="9" spans="1:15" x14ac:dyDescent="0.25">
      <c r="A9" s="28">
        <v>59</v>
      </c>
      <c r="B9" s="28">
        <v>6</v>
      </c>
      <c r="C9" s="29" t="s">
        <v>126</v>
      </c>
      <c r="D9" s="29" t="s">
        <v>159</v>
      </c>
      <c r="E9" s="29" t="s">
        <v>110</v>
      </c>
      <c r="F9" s="29" t="str">
        <f t="shared" si="0"/>
        <v>Ryley James</v>
      </c>
      <c r="G9" s="32">
        <v>1.2976967592592592E-2</v>
      </c>
      <c r="H9" s="29" t="s">
        <v>140</v>
      </c>
      <c r="I9" s="32" t="e">
        <f t="shared" si="1"/>
        <v>#VALUE!</v>
      </c>
      <c r="J9" s="32">
        <v>5.3240740740740737E-5</v>
      </c>
      <c r="K9" s="29"/>
    </row>
    <row r="10" spans="1:15" x14ac:dyDescent="0.25">
      <c r="A10" s="28">
        <v>60</v>
      </c>
      <c r="B10" s="28">
        <v>7</v>
      </c>
      <c r="C10" s="29" t="s">
        <v>126</v>
      </c>
      <c r="D10" s="29" t="s">
        <v>38</v>
      </c>
      <c r="E10" s="29" t="s">
        <v>39</v>
      </c>
      <c r="F10" s="29" t="str">
        <f t="shared" si="0"/>
        <v>Rohan Scruby</v>
      </c>
      <c r="G10" s="32">
        <v>1.3015162037037037E-2</v>
      </c>
      <c r="H10" s="29" t="s">
        <v>31</v>
      </c>
      <c r="I10" s="32" t="e">
        <f t="shared" si="1"/>
        <v>#VALUE!</v>
      </c>
      <c r="J10" s="32">
        <v>3.8194444444444444E-5</v>
      </c>
      <c r="K10" s="29"/>
    </row>
    <row r="11" spans="1:15" x14ac:dyDescent="0.25">
      <c r="A11" s="28">
        <v>62</v>
      </c>
      <c r="B11" s="28">
        <v>8</v>
      </c>
      <c r="C11" s="29" t="s">
        <v>126</v>
      </c>
      <c r="D11" s="29" t="s">
        <v>33</v>
      </c>
      <c r="E11" s="29" t="s">
        <v>162</v>
      </c>
      <c r="F11" s="29" t="str">
        <f t="shared" si="0"/>
        <v>Jack Fillmore</v>
      </c>
      <c r="G11" s="32">
        <v>1.3149305555555555E-2</v>
      </c>
      <c r="H11" s="29" t="s">
        <v>149</v>
      </c>
      <c r="I11" s="32" t="e">
        <f t="shared" si="1"/>
        <v>#VALUE!</v>
      </c>
      <c r="J11" s="32">
        <v>1.0636574074074073E-4</v>
      </c>
      <c r="K11" s="29"/>
    </row>
    <row r="12" spans="1:15" x14ac:dyDescent="0.25">
      <c r="A12" s="28">
        <v>63</v>
      </c>
      <c r="B12" s="28">
        <v>9</v>
      </c>
      <c r="C12" s="29" t="s">
        <v>126</v>
      </c>
      <c r="D12" s="29" t="s">
        <v>163</v>
      </c>
      <c r="E12" s="29" t="s">
        <v>164</v>
      </c>
      <c r="F12" s="29" t="str">
        <f t="shared" si="0"/>
        <v>Marshall Hudson</v>
      </c>
      <c r="G12" s="32">
        <v>1.3183564814814815E-2</v>
      </c>
      <c r="H12" s="29" t="s">
        <v>31</v>
      </c>
      <c r="I12" s="32" t="e">
        <f t="shared" si="1"/>
        <v>#VALUE!</v>
      </c>
      <c r="J12" s="32">
        <v>3.4259259259259262E-5</v>
      </c>
      <c r="K12" s="29"/>
    </row>
    <row r="13" spans="1:15" x14ac:dyDescent="0.25">
      <c r="A13" s="28">
        <v>65</v>
      </c>
      <c r="B13" s="28">
        <v>10</v>
      </c>
      <c r="C13" s="29" t="s">
        <v>126</v>
      </c>
      <c r="D13" s="29" t="s">
        <v>36</v>
      </c>
      <c r="E13" s="29" t="s">
        <v>37</v>
      </c>
      <c r="F13" s="29" t="str">
        <f t="shared" si="0"/>
        <v>Peter Morfesi</v>
      </c>
      <c r="G13" s="32">
        <v>1.3299652777777778E-2</v>
      </c>
      <c r="H13" s="29" t="s">
        <v>16</v>
      </c>
      <c r="I13" s="32" t="e">
        <f t="shared" si="1"/>
        <v>#VALUE!</v>
      </c>
      <c r="J13" s="32">
        <v>7.3379629629629633E-5</v>
      </c>
      <c r="K13" s="29"/>
    </row>
    <row r="14" spans="1:15" x14ac:dyDescent="0.25">
      <c r="A14" s="28">
        <v>67</v>
      </c>
      <c r="B14" s="28">
        <v>11</v>
      </c>
      <c r="C14" s="29" t="s">
        <v>126</v>
      </c>
      <c r="D14" s="29" t="s">
        <v>167</v>
      </c>
      <c r="E14" s="29" t="s">
        <v>168</v>
      </c>
      <c r="F14" s="29" t="str">
        <f t="shared" si="0"/>
        <v>Cameron Moffatt</v>
      </c>
      <c r="G14" s="32">
        <v>1.3454282407407408E-2</v>
      </c>
      <c r="H14" s="29" t="s">
        <v>140</v>
      </c>
      <c r="I14" s="32" t="e">
        <f t="shared" si="1"/>
        <v>#VALUE!</v>
      </c>
      <c r="J14" s="32">
        <v>3.3564814814814815E-5</v>
      </c>
      <c r="K14" s="29"/>
    </row>
    <row r="15" spans="1:15" x14ac:dyDescent="0.25">
      <c r="A15" s="28">
        <v>69</v>
      </c>
      <c r="B15" s="28">
        <v>12</v>
      </c>
      <c r="C15" s="29" t="s">
        <v>126</v>
      </c>
      <c r="D15" s="29" t="s">
        <v>171</v>
      </c>
      <c r="E15" s="29" t="s">
        <v>147</v>
      </c>
      <c r="F15" s="29" t="str">
        <f t="shared" si="0"/>
        <v>Donovan Fahey</v>
      </c>
      <c r="G15" s="32">
        <v>1.3648726851851853E-2</v>
      </c>
      <c r="H15" s="29" t="s">
        <v>16</v>
      </c>
      <c r="I15" s="32" t="e">
        <f t="shared" si="1"/>
        <v>#VALUE!</v>
      </c>
      <c r="J15" s="32">
        <v>2.5115740740740741E-5</v>
      </c>
      <c r="K15" s="29"/>
    </row>
    <row r="16" spans="1:15" x14ac:dyDescent="0.25">
      <c r="A16" s="28">
        <v>72</v>
      </c>
      <c r="B16" s="28">
        <v>13</v>
      </c>
      <c r="C16" s="29" t="s">
        <v>126</v>
      </c>
      <c r="D16" s="29" t="s">
        <v>174</v>
      </c>
      <c r="E16" s="29" t="s">
        <v>175</v>
      </c>
      <c r="F16" s="29" t="str">
        <f t="shared" si="0"/>
        <v>Christian Valentincic</v>
      </c>
      <c r="G16" s="32">
        <v>1.3767476851851854E-2</v>
      </c>
      <c r="H16" s="29" t="s">
        <v>16</v>
      </c>
      <c r="I16" s="32" t="e">
        <f t="shared" si="1"/>
        <v>#VALUE!</v>
      </c>
      <c r="J16" s="32">
        <v>2.6504629629629632E-5</v>
      </c>
      <c r="K16" s="29"/>
    </row>
    <row r="17" spans="1:11" x14ac:dyDescent="0.25">
      <c r="A17" s="28">
        <v>74</v>
      </c>
      <c r="B17" s="28">
        <v>14</v>
      </c>
      <c r="C17" s="29" t="s">
        <v>126</v>
      </c>
      <c r="D17" s="29" t="s">
        <v>178</v>
      </c>
      <c r="E17" s="29" t="s">
        <v>179</v>
      </c>
      <c r="F17" s="29" t="str">
        <f t="shared" si="0"/>
        <v>Jackson Brown</v>
      </c>
      <c r="G17" s="32">
        <v>1.3866550925925926E-2</v>
      </c>
      <c r="H17" s="29" t="s">
        <v>140</v>
      </c>
      <c r="I17" s="32" t="e">
        <f t="shared" si="1"/>
        <v>#VALUE!</v>
      </c>
      <c r="J17" s="32">
        <v>1.7361111111111111E-5</v>
      </c>
      <c r="K17" s="29"/>
    </row>
    <row r="18" spans="1:11" x14ac:dyDescent="0.25">
      <c r="A18" s="28">
        <v>75</v>
      </c>
      <c r="B18" s="28">
        <v>15</v>
      </c>
      <c r="C18" s="29" t="s">
        <v>126</v>
      </c>
      <c r="D18" s="29" t="s">
        <v>32</v>
      </c>
      <c r="E18" s="29" t="s">
        <v>180</v>
      </c>
      <c r="F18" s="29" t="str">
        <f t="shared" si="0"/>
        <v>Elliot Owen-Brown</v>
      </c>
      <c r="G18" s="32">
        <v>1.3879282407407408E-2</v>
      </c>
      <c r="H18" s="29" t="s">
        <v>63</v>
      </c>
      <c r="I18" s="32" t="e">
        <f t="shared" si="1"/>
        <v>#VALUE!</v>
      </c>
      <c r="J18" s="32">
        <v>1.2731481481481481E-5</v>
      </c>
      <c r="K18" s="29"/>
    </row>
    <row r="19" spans="1:11" x14ac:dyDescent="0.25">
      <c r="A19" s="28">
        <v>76</v>
      </c>
      <c r="B19" s="28">
        <v>16</v>
      </c>
      <c r="C19" s="29" t="s">
        <v>126</v>
      </c>
      <c r="D19" s="29" t="s">
        <v>101</v>
      </c>
      <c r="E19" s="29" t="s">
        <v>181</v>
      </c>
      <c r="F19" s="29" t="str">
        <f t="shared" si="0"/>
        <v>Alex Lawson</v>
      </c>
      <c r="G19" s="32">
        <v>1.3987152777777779E-2</v>
      </c>
      <c r="H19" s="29" t="s">
        <v>31</v>
      </c>
      <c r="I19" s="32" t="e">
        <f t="shared" si="1"/>
        <v>#VALUE!</v>
      </c>
      <c r="J19" s="32">
        <v>1.0787037037037038E-4</v>
      </c>
      <c r="K19" s="29"/>
    </row>
    <row r="20" spans="1:11" x14ac:dyDescent="0.25">
      <c r="A20" s="28">
        <v>79</v>
      </c>
      <c r="B20" s="28">
        <v>17</v>
      </c>
      <c r="C20" s="29" t="s">
        <v>126</v>
      </c>
      <c r="D20" s="29" t="s">
        <v>72</v>
      </c>
      <c r="E20" s="29" t="s">
        <v>184</v>
      </c>
      <c r="F20" s="29" t="str">
        <f t="shared" si="0"/>
        <v>Charlie Webber</v>
      </c>
      <c r="G20" s="32">
        <v>1.4142476851851854E-2</v>
      </c>
      <c r="H20" s="29" t="s">
        <v>140</v>
      </c>
      <c r="I20" s="32" t="e">
        <f t="shared" si="1"/>
        <v>#VALUE!</v>
      </c>
      <c r="J20" s="32">
        <v>2.9513888888888886E-5</v>
      </c>
      <c r="K20" s="29"/>
    </row>
    <row r="21" spans="1:11" x14ac:dyDescent="0.25">
      <c r="A21" s="28">
        <v>80</v>
      </c>
      <c r="B21" s="28">
        <v>18</v>
      </c>
      <c r="C21" s="29" t="s">
        <v>126</v>
      </c>
      <c r="D21" s="29" t="s">
        <v>185</v>
      </c>
      <c r="E21" s="29" t="s">
        <v>186</v>
      </c>
      <c r="F21" s="29" t="str">
        <f t="shared" si="0"/>
        <v>Oliver Kerkman</v>
      </c>
      <c r="G21" s="32">
        <v>1.4178472222222224E-2</v>
      </c>
      <c r="H21" s="29" t="s">
        <v>149</v>
      </c>
      <c r="I21" s="32" t="e">
        <f t="shared" si="1"/>
        <v>#VALUE!</v>
      </c>
      <c r="J21" s="32">
        <v>3.5995370370370363E-5</v>
      </c>
      <c r="K21" s="29"/>
    </row>
    <row r="22" spans="1:11" x14ac:dyDescent="0.25">
      <c r="A22" s="28">
        <v>81</v>
      </c>
      <c r="B22" s="28">
        <v>19</v>
      </c>
      <c r="C22" s="29" t="s">
        <v>126</v>
      </c>
      <c r="D22" s="29" t="s">
        <v>187</v>
      </c>
      <c r="E22" s="29" t="s">
        <v>188</v>
      </c>
      <c r="F22" s="29" t="str">
        <f t="shared" si="0"/>
        <v>Jacob Sutton</v>
      </c>
      <c r="G22" s="32">
        <v>1.4229282407407409E-2</v>
      </c>
      <c r="H22" s="29" t="s">
        <v>31</v>
      </c>
      <c r="I22" s="32" t="e">
        <f t="shared" si="1"/>
        <v>#VALUE!</v>
      </c>
      <c r="J22" s="32">
        <v>5.0810185185185176E-5</v>
      </c>
      <c r="K22" s="29"/>
    </row>
    <row r="23" spans="1:11" x14ac:dyDescent="0.25">
      <c r="A23" s="28">
        <v>82</v>
      </c>
      <c r="B23" s="28">
        <v>20</v>
      </c>
      <c r="C23" s="29" t="s">
        <v>126</v>
      </c>
      <c r="D23" s="29" t="s">
        <v>190</v>
      </c>
      <c r="E23" s="29" t="s">
        <v>191</v>
      </c>
      <c r="F23" s="29" t="str">
        <f t="shared" si="0"/>
        <v>Xander Shekhar</v>
      </c>
      <c r="G23" s="32">
        <v>1.4367708333333335E-2</v>
      </c>
      <c r="H23" s="29" t="s">
        <v>189</v>
      </c>
      <c r="I23" s="32" t="e">
        <f t="shared" si="1"/>
        <v>#VALUE!</v>
      </c>
      <c r="J23" s="32">
        <v>1.3842592592592593E-4</v>
      </c>
      <c r="K23" s="29"/>
    </row>
    <row r="24" spans="1:11" x14ac:dyDescent="0.25">
      <c r="A24" s="28">
        <v>83</v>
      </c>
      <c r="B24" s="28">
        <v>21</v>
      </c>
      <c r="C24" s="29" t="s">
        <v>126</v>
      </c>
      <c r="D24" s="29" t="s">
        <v>192</v>
      </c>
      <c r="E24" s="29" t="s">
        <v>193</v>
      </c>
      <c r="F24" s="29" t="str">
        <f t="shared" si="0"/>
        <v>Jon Long</v>
      </c>
      <c r="G24" s="32">
        <v>1.4383217592592593E-2</v>
      </c>
      <c r="H24" s="29" t="s">
        <v>16</v>
      </c>
      <c r="I24" s="32" t="e">
        <f t="shared" si="1"/>
        <v>#VALUE!</v>
      </c>
      <c r="J24" s="32">
        <v>1.550925925925926E-5</v>
      </c>
      <c r="K24" s="29"/>
    </row>
    <row r="25" spans="1:11" x14ac:dyDescent="0.25">
      <c r="A25" s="28">
        <v>86</v>
      </c>
      <c r="B25" s="28">
        <v>22</v>
      </c>
      <c r="C25" s="29" t="s">
        <v>126</v>
      </c>
      <c r="D25" s="29" t="s">
        <v>157</v>
      </c>
      <c r="E25" s="29" t="s">
        <v>198</v>
      </c>
      <c r="F25" s="29" t="str">
        <f t="shared" si="0"/>
        <v>Liam Rosenberg</v>
      </c>
      <c r="G25" s="32">
        <v>1.4615856481481481E-2</v>
      </c>
      <c r="H25" s="29" t="s">
        <v>31</v>
      </c>
      <c r="I25" s="32" t="e">
        <f t="shared" si="1"/>
        <v>#VALUE!</v>
      </c>
      <c r="J25" s="32">
        <v>6.4004629629629635E-5</v>
      </c>
      <c r="K25" s="29"/>
    </row>
    <row r="26" spans="1:11" x14ac:dyDescent="0.25">
      <c r="A26" s="28">
        <v>90</v>
      </c>
      <c r="B26" s="28">
        <v>23</v>
      </c>
      <c r="C26" s="29" t="s">
        <v>126</v>
      </c>
      <c r="D26" s="29" t="s">
        <v>202</v>
      </c>
      <c r="E26" s="29" t="s">
        <v>203</v>
      </c>
      <c r="F26" s="29" t="str">
        <f t="shared" si="0"/>
        <v>Jonny Liu</v>
      </c>
      <c r="G26" s="32">
        <v>1.4990277777777778E-2</v>
      </c>
      <c r="H26" s="29" t="s">
        <v>16</v>
      </c>
      <c r="I26" s="32" t="e">
        <f t="shared" si="1"/>
        <v>#VALUE!</v>
      </c>
      <c r="J26" s="32">
        <v>1.2094907407407406E-4</v>
      </c>
      <c r="K26" s="29"/>
    </row>
    <row r="27" spans="1:11" x14ac:dyDescent="0.25">
      <c r="A27" s="28">
        <v>93</v>
      </c>
      <c r="B27" s="28">
        <v>24</v>
      </c>
      <c r="C27" s="29" t="s">
        <v>126</v>
      </c>
      <c r="D27" s="29" t="s">
        <v>92</v>
      </c>
      <c r="E27" s="29" t="s">
        <v>208</v>
      </c>
      <c r="F27" s="29" t="str">
        <f t="shared" si="0"/>
        <v>Luke Burkley</v>
      </c>
      <c r="G27" s="32">
        <v>1.5845370370370371E-2</v>
      </c>
      <c r="H27" s="29" t="s">
        <v>31</v>
      </c>
      <c r="I27" s="32" t="e">
        <f t="shared" si="1"/>
        <v>#VALUE!</v>
      </c>
      <c r="J27" s="32">
        <v>5.2037037037037037E-4</v>
      </c>
      <c r="K27" s="29"/>
    </row>
    <row r="28" spans="1:11" x14ac:dyDescent="0.25">
      <c r="A28" s="28">
        <v>102</v>
      </c>
      <c r="B28" s="28">
        <v>25</v>
      </c>
      <c r="C28" s="29" t="s">
        <v>126</v>
      </c>
      <c r="D28" s="29" t="s">
        <v>47</v>
      </c>
      <c r="E28" s="29" t="s">
        <v>48</v>
      </c>
      <c r="F28" s="29" t="str">
        <f t="shared" si="0"/>
        <v>Arki Galantomos</v>
      </c>
      <c r="G28" s="32">
        <v>1.8605324074074069E-2</v>
      </c>
      <c r="H28" s="29" t="s">
        <v>16</v>
      </c>
      <c r="I28" s="32" t="e">
        <f t="shared" si="1"/>
        <v>#VALUE!</v>
      </c>
      <c r="J28" s="32">
        <v>6.6087962962962956E-5</v>
      </c>
      <c r="K28" s="29"/>
    </row>
    <row r="29" spans="1:11" x14ac:dyDescent="0.25">
      <c r="A29" s="28">
        <v>104</v>
      </c>
      <c r="B29" s="28">
        <v>26</v>
      </c>
      <c r="C29" s="29" t="s">
        <v>126</v>
      </c>
      <c r="D29" s="29" t="s">
        <v>223</v>
      </c>
      <c r="E29" s="29" t="s">
        <v>224</v>
      </c>
      <c r="F29" s="29" t="str">
        <f t="shared" si="0"/>
        <v>Zach Hoberg</v>
      </c>
      <c r="G29" s="32">
        <v>2.0265509259259257E-2</v>
      </c>
      <c r="H29" s="29" t="s">
        <v>16</v>
      </c>
      <c r="I29" s="32" t="e">
        <f t="shared" si="1"/>
        <v>#VALUE!</v>
      </c>
      <c r="J29" s="32">
        <v>4.5358796296296298E-4</v>
      </c>
      <c r="K29" s="29"/>
    </row>
    <row r="30" spans="1:11" x14ac:dyDescent="0.25">
      <c r="A30" s="28">
        <v>105</v>
      </c>
      <c r="B30" s="28">
        <v>27</v>
      </c>
      <c r="C30" s="29" t="s">
        <v>126</v>
      </c>
      <c r="D30" s="29" t="s">
        <v>225</v>
      </c>
      <c r="E30" s="29" t="s">
        <v>100</v>
      </c>
      <c r="F30" s="29" t="str">
        <f t="shared" si="0"/>
        <v>Jake Wong</v>
      </c>
      <c r="G30" s="32">
        <v>2.0305439814814814E-2</v>
      </c>
      <c r="H30" s="29" t="s">
        <v>16</v>
      </c>
      <c r="I30" s="32" t="e">
        <f t="shared" si="1"/>
        <v>#VALUE!</v>
      </c>
      <c r="J30" s="32">
        <v>3.9930555555555558E-5</v>
      </c>
      <c r="K30" s="29"/>
    </row>
    <row r="31" spans="1:11" x14ac:dyDescent="0.25">
      <c r="A31" s="28">
        <v>111</v>
      </c>
      <c r="B31" s="28">
        <v>28</v>
      </c>
      <c r="C31" s="29" t="s">
        <v>126</v>
      </c>
      <c r="D31" s="29" t="s">
        <v>232</v>
      </c>
      <c r="E31" s="29" t="s">
        <v>112</v>
      </c>
      <c r="F31" s="29" t="str">
        <f t="shared" si="0"/>
        <v>Chewy Li</v>
      </c>
      <c r="G31" s="32">
        <v>2.565162037037037E-2</v>
      </c>
      <c r="H31" s="29" t="s">
        <v>16</v>
      </c>
      <c r="I31" s="32" t="e">
        <f t="shared" si="1"/>
        <v>#VALUE!</v>
      </c>
      <c r="J31" s="32">
        <v>4.5177083333333328E-3</v>
      </c>
      <c r="K31" s="29"/>
    </row>
    <row r="32" spans="1:11" x14ac:dyDescent="0.25">
      <c r="A32" s="28">
        <v>112</v>
      </c>
      <c r="B32" s="28">
        <v>29</v>
      </c>
      <c r="C32" s="29" t="s">
        <v>126</v>
      </c>
      <c r="D32" s="29" t="s">
        <v>83</v>
      </c>
      <c r="E32" s="29" t="s">
        <v>233</v>
      </c>
      <c r="F32" s="29" t="str">
        <f t="shared" si="0"/>
        <v>Michael Ahmad</v>
      </c>
      <c r="G32" s="32">
        <v>2.5690277777777777E-2</v>
      </c>
      <c r="H32" s="29" t="s">
        <v>16</v>
      </c>
      <c r="I32" s="32" t="e">
        <f t="shared" si="1"/>
        <v>#VALUE!</v>
      </c>
      <c r="J32" s="32">
        <v>3.8657407407407404E-5</v>
      </c>
      <c r="K32" s="32"/>
    </row>
    <row r="33" spans="1:14" x14ac:dyDescent="0.25">
      <c r="A33" s="28">
        <v>113</v>
      </c>
      <c r="B33" s="28">
        <v>30</v>
      </c>
      <c r="C33" s="67" t="s">
        <v>126</v>
      </c>
      <c r="D33" s="67" t="s">
        <v>28</v>
      </c>
      <c r="E33" s="67" t="s">
        <v>26</v>
      </c>
      <c r="F33" s="29" t="str">
        <f t="shared" si="0"/>
        <v>Tom Grosser</v>
      </c>
      <c r="G33" s="67" t="s">
        <v>373</v>
      </c>
      <c r="H33" s="68" t="s">
        <v>16</v>
      </c>
      <c r="I33" s="29"/>
      <c r="J33" s="32"/>
      <c r="K33" s="29"/>
    </row>
    <row r="34" spans="1:14" x14ac:dyDescent="0.25">
      <c r="A34" s="41">
        <v>45</v>
      </c>
      <c r="B34" s="41">
        <v>1</v>
      </c>
      <c r="C34" s="42" t="s">
        <v>136</v>
      </c>
      <c r="D34" s="42" t="s">
        <v>138</v>
      </c>
      <c r="E34" s="42" t="s">
        <v>139</v>
      </c>
      <c r="F34" s="42" t="str">
        <f t="shared" si="0"/>
        <v>Malaika McLeod</v>
      </c>
      <c r="G34" s="71">
        <v>1.0602199074074073E-2</v>
      </c>
      <c r="H34" s="42" t="s">
        <v>137</v>
      </c>
      <c r="I34" s="43">
        <f t="shared" ref="I34:I53" si="2">I33+J34</f>
        <v>1.099537037037037E-4</v>
      </c>
      <c r="J34" s="43">
        <v>1.099537037037037E-4</v>
      </c>
      <c r="K34" s="42"/>
    </row>
    <row r="35" spans="1:14" x14ac:dyDescent="0.25">
      <c r="A35" s="41">
        <v>49</v>
      </c>
      <c r="B35" s="41">
        <v>2</v>
      </c>
      <c r="C35" s="42" t="s">
        <v>136</v>
      </c>
      <c r="D35" s="42" t="s">
        <v>143</v>
      </c>
      <c r="E35" s="42" t="s">
        <v>144</v>
      </c>
      <c r="F35" s="42" t="str">
        <f t="shared" si="0"/>
        <v>Daisy Braithwaite</v>
      </c>
      <c r="G35" s="43">
        <v>1.1777893518518517E-2</v>
      </c>
      <c r="H35" s="42" t="s">
        <v>137</v>
      </c>
      <c r="I35" s="43">
        <f t="shared" si="2"/>
        <v>2.9398148148148149E-4</v>
      </c>
      <c r="J35" s="43">
        <v>1.8402777777777778E-4</v>
      </c>
      <c r="K35" s="42"/>
    </row>
    <row r="36" spans="1:14" x14ac:dyDescent="0.25">
      <c r="A36" s="41">
        <v>50</v>
      </c>
      <c r="B36" s="41">
        <v>3</v>
      </c>
      <c r="C36" s="70" t="s">
        <v>136</v>
      </c>
      <c r="D36" s="42" t="s">
        <v>145</v>
      </c>
      <c r="E36" s="42" t="s">
        <v>146</v>
      </c>
      <c r="F36" s="42" t="str">
        <f t="shared" ref="F36:F67" si="3">CONCATENATE(D36," ",E36)</f>
        <v>Elodie De Wit</v>
      </c>
      <c r="G36" s="43">
        <v>1.212048611111111E-2</v>
      </c>
      <c r="H36" s="42" t="s">
        <v>137</v>
      </c>
      <c r="I36" s="43">
        <f t="shared" si="2"/>
        <v>6.3657407407407413E-4</v>
      </c>
      <c r="J36" s="43">
        <v>3.4259259259259263E-4</v>
      </c>
      <c r="K36" s="42"/>
    </row>
    <row r="37" spans="1:14" x14ac:dyDescent="0.25">
      <c r="A37" s="41">
        <v>51</v>
      </c>
      <c r="B37" s="41">
        <v>4</v>
      </c>
      <c r="C37" s="70" t="s">
        <v>136</v>
      </c>
      <c r="D37" s="42" t="s">
        <v>53</v>
      </c>
      <c r="E37" s="42" t="s">
        <v>147</v>
      </c>
      <c r="F37" s="42" t="str">
        <f t="shared" si="3"/>
        <v>Isla Fahey</v>
      </c>
      <c r="G37" s="43">
        <v>1.2221180555555555E-2</v>
      </c>
      <c r="H37" s="42" t="s">
        <v>137</v>
      </c>
      <c r="I37" s="43">
        <f t="shared" si="2"/>
        <v>7.3726851851851861E-4</v>
      </c>
      <c r="J37" s="43">
        <v>1.0069444444444443E-4</v>
      </c>
      <c r="K37" s="42"/>
    </row>
    <row r="38" spans="1:14" x14ac:dyDescent="0.25">
      <c r="A38" s="41">
        <v>52</v>
      </c>
      <c r="B38" s="41">
        <v>5</v>
      </c>
      <c r="C38" s="70" t="s">
        <v>136</v>
      </c>
      <c r="D38" s="42" t="s">
        <v>148</v>
      </c>
      <c r="E38" s="42" t="s">
        <v>144</v>
      </c>
      <c r="F38" s="42" t="str">
        <f t="shared" si="3"/>
        <v>Alice Braithwaite</v>
      </c>
      <c r="G38" s="43">
        <v>1.2255902777777777E-2</v>
      </c>
      <c r="H38" s="42" t="s">
        <v>137</v>
      </c>
      <c r="I38" s="43">
        <f t="shared" si="2"/>
        <v>7.7199074074074084E-4</v>
      </c>
      <c r="J38" s="43">
        <v>3.4722222222222222E-5</v>
      </c>
      <c r="K38" s="42"/>
    </row>
    <row r="39" spans="1:14" s="34" customFormat="1" x14ac:dyDescent="0.25">
      <c r="A39" s="41">
        <v>56</v>
      </c>
      <c r="B39" s="41">
        <v>6</v>
      </c>
      <c r="C39" s="70" t="s">
        <v>136</v>
      </c>
      <c r="D39" s="42" t="s">
        <v>153</v>
      </c>
      <c r="E39" s="42" t="s">
        <v>154</v>
      </c>
      <c r="F39" s="42" t="str">
        <f t="shared" si="3"/>
        <v>Chloe Richardson</v>
      </c>
      <c r="G39" s="43">
        <v>1.268298611111111E-2</v>
      </c>
      <c r="H39" s="42" t="s">
        <v>137</v>
      </c>
      <c r="I39" s="43">
        <f t="shared" si="2"/>
        <v>8.0787037037037047E-4</v>
      </c>
      <c r="J39" s="43">
        <v>3.5879629629629629E-5</v>
      </c>
      <c r="K39" s="42"/>
    </row>
    <row r="40" spans="1:14" s="34" customFormat="1" x14ac:dyDescent="0.25">
      <c r="A40" s="41">
        <v>61</v>
      </c>
      <c r="B40" s="41">
        <v>7</v>
      </c>
      <c r="C40" s="42" t="s">
        <v>136</v>
      </c>
      <c r="D40" s="42" t="s">
        <v>160</v>
      </c>
      <c r="E40" s="42" t="s">
        <v>161</v>
      </c>
      <c r="F40" s="42" t="str">
        <f t="shared" si="3"/>
        <v>Carys Kinsella-White</v>
      </c>
      <c r="G40" s="43">
        <v>1.3042939814814815E-2</v>
      </c>
      <c r="H40" s="42" t="s">
        <v>137</v>
      </c>
      <c r="I40" s="43">
        <f t="shared" si="2"/>
        <v>8.356481481481483E-4</v>
      </c>
      <c r="J40" s="43">
        <v>2.7777777777777776E-5</v>
      </c>
      <c r="K40" s="42"/>
    </row>
    <row r="41" spans="1:14" s="34" customFormat="1" x14ac:dyDescent="0.25">
      <c r="A41" s="41">
        <v>66</v>
      </c>
      <c r="B41" s="41">
        <v>8</v>
      </c>
      <c r="C41" s="42" t="s">
        <v>136</v>
      </c>
      <c r="D41" s="42" t="s">
        <v>165</v>
      </c>
      <c r="E41" s="42" t="s">
        <v>166</v>
      </c>
      <c r="F41" s="42" t="str">
        <f t="shared" si="3"/>
        <v>Adelaide Murphy</v>
      </c>
      <c r="G41" s="43">
        <v>1.3420717592592593E-2</v>
      </c>
      <c r="H41" s="42" t="s">
        <v>137</v>
      </c>
      <c r="I41" s="43">
        <f t="shared" si="2"/>
        <v>9.5671296296296314E-4</v>
      </c>
      <c r="J41" s="43">
        <v>1.2106481481481483E-4</v>
      </c>
      <c r="K41" s="42"/>
    </row>
    <row r="42" spans="1:14" s="34" customFormat="1" x14ac:dyDescent="0.25">
      <c r="A42" s="41">
        <v>68</v>
      </c>
      <c r="B42" s="41">
        <v>9</v>
      </c>
      <c r="C42" s="42" t="s">
        <v>136</v>
      </c>
      <c r="D42" s="42" t="s">
        <v>169</v>
      </c>
      <c r="E42" s="42" t="s">
        <v>170</v>
      </c>
      <c r="F42" s="42" t="str">
        <f t="shared" si="3"/>
        <v>Tilly Caven</v>
      </c>
      <c r="G42" s="43">
        <v>1.3623611111111112E-2</v>
      </c>
      <c r="H42" s="42" t="s">
        <v>140</v>
      </c>
      <c r="I42" s="43">
        <f t="shared" si="2"/>
        <v>1.1260416666666669E-3</v>
      </c>
      <c r="J42" s="43">
        <v>1.6932870370370374E-4</v>
      </c>
      <c r="K42" s="42"/>
    </row>
    <row r="43" spans="1:14" x14ac:dyDescent="0.25">
      <c r="A43" s="41">
        <v>71</v>
      </c>
      <c r="B43" s="41">
        <v>10</v>
      </c>
      <c r="C43" s="42" t="s">
        <v>136</v>
      </c>
      <c r="D43" s="42" t="s">
        <v>173</v>
      </c>
      <c r="E43" s="42" t="s">
        <v>234</v>
      </c>
      <c r="F43" s="42" t="str">
        <f t="shared" si="3"/>
        <v>Kiara Coscarella</v>
      </c>
      <c r="G43" s="43">
        <v>1.3740972222222224E-2</v>
      </c>
      <c r="H43" s="42" t="s">
        <v>63</v>
      </c>
      <c r="I43" s="43">
        <f t="shared" si="2"/>
        <v>1.151851851851852E-3</v>
      </c>
      <c r="J43" s="43">
        <v>2.5810185185185188E-5</v>
      </c>
      <c r="K43" s="42"/>
    </row>
    <row r="44" spans="1:14" s="34" customFormat="1" x14ac:dyDescent="0.25">
      <c r="A44" s="41">
        <v>73</v>
      </c>
      <c r="B44" s="41">
        <v>11</v>
      </c>
      <c r="C44" s="42" t="s">
        <v>136</v>
      </c>
      <c r="D44" s="42" t="s">
        <v>176</v>
      </c>
      <c r="E44" s="42" t="s">
        <v>177</v>
      </c>
      <c r="F44" s="42" t="str">
        <f t="shared" si="3"/>
        <v>Emma Dietrich</v>
      </c>
      <c r="G44" s="43">
        <v>1.3849189814814816E-2</v>
      </c>
      <c r="H44" s="42" t="s">
        <v>140</v>
      </c>
      <c r="I44" s="43">
        <f t="shared" si="2"/>
        <v>1.2335648148148149E-3</v>
      </c>
      <c r="J44" s="43">
        <v>8.1712962962962956E-5</v>
      </c>
      <c r="K44" s="42"/>
      <c r="L44" s="35"/>
      <c r="N44" s="35"/>
    </row>
    <row r="45" spans="1:14" x14ac:dyDescent="0.25">
      <c r="A45" s="41">
        <v>77</v>
      </c>
      <c r="B45" s="41">
        <v>12</v>
      </c>
      <c r="C45" s="42" t="s">
        <v>136</v>
      </c>
      <c r="D45" s="42" t="s">
        <v>182</v>
      </c>
      <c r="E45" s="42" t="s">
        <v>183</v>
      </c>
      <c r="F45" s="42" t="str">
        <f t="shared" si="3"/>
        <v>Dani Cox</v>
      </c>
      <c r="G45" s="43">
        <v>1.4069444444444445E-2</v>
      </c>
      <c r="H45" s="42" t="s">
        <v>137</v>
      </c>
      <c r="I45" s="43">
        <f t="shared" si="2"/>
        <v>1.3158564814814817E-3</v>
      </c>
      <c r="J45" s="43">
        <v>8.229166666666667E-5</v>
      </c>
      <c r="K45" s="42"/>
    </row>
    <row r="46" spans="1:14" x14ac:dyDescent="0.25">
      <c r="A46" s="41">
        <v>84</v>
      </c>
      <c r="B46" s="41">
        <v>13</v>
      </c>
      <c r="C46" s="42" t="s">
        <v>136</v>
      </c>
      <c r="D46" s="42" t="s">
        <v>194</v>
      </c>
      <c r="E46" s="42" t="s">
        <v>195</v>
      </c>
      <c r="F46" s="42" t="str">
        <f t="shared" si="3"/>
        <v>Eleanor Saies</v>
      </c>
      <c r="G46" s="43">
        <v>1.4401157407407408E-2</v>
      </c>
      <c r="H46" s="42" t="s">
        <v>137</v>
      </c>
      <c r="I46" s="43">
        <f t="shared" si="2"/>
        <v>1.3337962962962965E-3</v>
      </c>
      <c r="J46" s="43">
        <v>1.7939814814814815E-5</v>
      </c>
      <c r="K46" s="42"/>
    </row>
    <row r="47" spans="1:14" x14ac:dyDescent="0.25">
      <c r="A47" s="41">
        <v>85</v>
      </c>
      <c r="B47" s="41">
        <v>14</v>
      </c>
      <c r="C47" s="42" t="s">
        <v>136</v>
      </c>
      <c r="D47" s="42" t="s">
        <v>196</v>
      </c>
      <c r="E47" s="42" t="s">
        <v>197</v>
      </c>
      <c r="F47" s="42" t="str">
        <f t="shared" si="3"/>
        <v>Alexandra To</v>
      </c>
      <c r="G47" s="43">
        <v>1.4551851851851852E-2</v>
      </c>
      <c r="H47" s="42" t="s">
        <v>31</v>
      </c>
      <c r="I47" s="43">
        <f t="shared" si="2"/>
        <v>1.4844907407407409E-3</v>
      </c>
      <c r="J47" s="43">
        <v>1.5069444444444443E-4</v>
      </c>
      <c r="K47" s="42"/>
    </row>
    <row r="48" spans="1:14" x14ac:dyDescent="0.25">
      <c r="A48" s="41">
        <v>87</v>
      </c>
      <c r="B48" s="41">
        <v>15</v>
      </c>
      <c r="C48" s="42" t="s">
        <v>136</v>
      </c>
      <c r="D48" s="42" t="s">
        <v>199</v>
      </c>
      <c r="E48" s="42" t="s">
        <v>200</v>
      </c>
      <c r="F48" s="42" t="str">
        <f t="shared" si="3"/>
        <v>Poppy Richards</v>
      </c>
      <c r="G48" s="43">
        <v>1.4746643518518518E-2</v>
      </c>
      <c r="H48" s="42" t="s">
        <v>69</v>
      </c>
      <c r="I48" s="43">
        <f t="shared" si="2"/>
        <v>1.615277777777778E-3</v>
      </c>
      <c r="J48" s="43">
        <v>1.3078703703703706E-4</v>
      </c>
      <c r="K48" s="42"/>
    </row>
    <row r="49" spans="1:11" x14ac:dyDescent="0.25">
      <c r="A49" s="41">
        <v>91</v>
      </c>
      <c r="B49" s="41">
        <v>16</v>
      </c>
      <c r="C49" s="42" t="s">
        <v>136</v>
      </c>
      <c r="D49" s="42" t="s">
        <v>204</v>
      </c>
      <c r="E49" s="42" t="s">
        <v>205</v>
      </c>
      <c r="F49" s="42" t="str">
        <f t="shared" si="3"/>
        <v>Ely Hall-Heffer</v>
      </c>
      <c r="G49" s="43">
        <v>1.5134027777777777E-2</v>
      </c>
      <c r="H49" s="42" t="s">
        <v>31</v>
      </c>
      <c r="I49" s="43">
        <f t="shared" si="2"/>
        <v>1.759027777777778E-3</v>
      </c>
      <c r="J49" s="43">
        <v>1.4375E-4</v>
      </c>
      <c r="K49" s="42"/>
    </row>
    <row r="50" spans="1:11" x14ac:dyDescent="0.25">
      <c r="A50" s="41">
        <v>92</v>
      </c>
      <c r="B50" s="41">
        <v>17</v>
      </c>
      <c r="C50" s="42" t="s">
        <v>136</v>
      </c>
      <c r="D50" s="42" t="s">
        <v>206</v>
      </c>
      <c r="E50" s="42" t="s">
        <v>207</v>
      </c>
      <c r="F50" s="42" t="str">
        <f t="shared" si="3"/>
        <v>Jess Green</v>
      </c>
      <c r="G50" s="43">
        <v>1.5325E-2</v>
      </c>
      <c r="H50" s="42" t="s">
        <v>31</v>
      </c>
      <c r="I50" s="43">
        <f t="shared" si="2"/>
        <v>1.9500000000000001E-3</v>
      </c>
      <c r="J50" s="43">
        <v>1.9097222222222223E-4</v>
      </c>
      <c r="K50" s="42"/>
    </row>
    <row r="51" spans="1:11" x14ac:dyDescent="0.25">
      <c r="A51" s="41">
        <v>94</v>
      </c>
      <c r="B51" s="41">
        <v>18</v>
      </c>
      <c r="C51" s="42" t="s">
        <v>136</v>
      </c>
      <c r="D51" s="42" t="s">
        <v>52</v>
      </c>
      <c r="E51" s="42" t="s">
        <v>209</v>
      </c>
      <c r="F51" s="42" t="str">
        <f t="shared" si="3"/>
        <v>Grace Couch</v>
      </c>
      <c r="G51" s="43">
        <v>1.5871759259259259E-2</v>
      </c>
      <c r="H51" s="42" t="s">
        <v>140</v>
      </c>
      <c r="I51" s="43">
        <f t="shared" si="2"/>
        <v>1.9763888888888891E-3</v>
      </c>
      <c r="J51" s="43">
        <v>2.6388888888888892E-5</v>
      </c>
      <c r="K51" s="42"/>
    </row>
    <row r="52" spans="1:11" x14ac:dyDescent="0.25">
      <c r="A52" s="41">
        <v>95</v>
      </c>
      <c r="B52" s="41">
        <v>19</v>
      </c>
      <c r="C52" s="42" t="s">
        <v>136</v>
      </c>
      <c r="D52" s="42" t="s">
        <v>210</v>
      </c>
      <c r="E52" s="42" t="s">
        <v>211</v>
      </c>
      <c r="F52" s="42" t="str">
        <f t="shared" si="3"/>
        <v>Lucinda Carney</v>
      </c>
      <c r="G52" s="43">
        <v>1.5938773148148146E-2</v>
      </c>
      <c r="H52" s="42" t="s">
        <v>69</v>
      </c>
      <c r="I52" s="43">
        <f t="shared" si="2"/>
        <v>2.0434027777777781E-3</v>
      </c>
      <c r="J52" s="43">
        <v>6.701388888888889E-5</v>
      </c>
      <c r="K52" s="42"/>
    </row>
    <row r="53" spans="1:11" x14ac:dyDescent="0.25">
      <c r="A53" s="41">
        <v>98</v>
      </c>
      <c r="B53" s="41">
        <v>20</v>
      </c>
      <c r="C53" s="42" t="s">
        <v>136</v>
      </c>
      <c r="D53" s="42" t="s">
        <v>216</v>
      </c>
      <c r="E53" s="42" t="s">
        <v>217</v>
      </c>
      <c r="F53" s="42" t="str">
        <f t="shared" si="3"/>
        <v>Anais Barnes</v>
      </c>
      <c r="G53" s="43">
        <v>1.7663425925925923E-2</v>
      </c>
      <c r="H53" s="42" t="s">
        <v>140</v>
      </c>
      <c r="I53" s="43">
        <f t="shared" si="2"/>
        <v>2.2540509259259263E-3</v>
      </c>
      <c r="J53" s="43">
        <v>2.1064814814814815E-4</v>
      </c>
      <c r="K53" s="42"/>
    </row>
    <row r="54" spans="1:11" x14ac:dyDescent="0.25">
      <c r="A54" s="65">
        <v>1</v>
      </c>
      <c r="B54" s="44">
        <v>1</v>
      </c>
      <c r="C54" s="45" t="s">
        <v>24</v>
      </c>
      <c r="D54" s="45" t="s">
        <v>33</v>
      </c>
      <c r="E54" s="45" t="s">
        <v>57</v>
      </c>
      <c r="F54" s="45" t="str">
        <f t="shared" si="3"/>
        <v>Jack Hollington</v>
      </c>
      <c r="G54" s="46">
        <v>5.7465277777777775E-3</v>
      </c>
      <c r="H54" s="45" t="s">
        <v>16</v>
      </c>
      <c r="I54" s="46">
        <v>5.7465277777777775E-3</v>
      </c>
      <c r="J54" s="46"/>
      <c r="K54" s="45"/>
    </row>
    <row r="55" spans="1:11" x14ac:dyDescent="0.25">
      <c r="A55" s="65">
        <v>2</v>
      </c>
      <c r="B55" s="44">
        <v>2</v>
      </c>
      <c r="C55" s="45" t="s">
        <v>24</v>
      </c>
      <c r="D55" s="45" t="s">
        <v>58</v>
      </c>
      <c r="E55" s="45" t="s">
        <v>59</v>
      </c>
      <c r="F55" s="45" t="str">
        <f t="shared" si="3"/>
        <v>Flynn Ritossa</v>
      </c>
      <c r="G55" s="46">
        <v>5.816087962962963E-3</v>
      </c>
      <c r="H55" s="45" t="s">
        <v>255</v>
      </c>
      <c r="I55" s="46">
        <f t="shared" ref="I55:I86" si="4">I54+J55</f>
        <v>5.816087962962963E-3</v>
      </c>
      <c r="J55" s="46">
        <v>6.9560185185185184E-5</v>
      </c>
      <c r="K55" s="45"/>
    </row>
    <row r="56" spans="1:11" x14ac:dyDescent="0.25">
      <c r="A56" s="65">
        <v>3</v>
      </c>
      <c r="B56" s="44">
        <v>3</v>
      </c>
      <c r="C56" s="45" t="s">
        <v>24</v>
      </c>
      <c r="D56" s="45" t="s">
        <v>60</v>
      </c>
      <c r="E56" s="45" t="s">
        <v>61</v>
      </c>
      <c r="F56" s="45" t="str">
        <f t="shared" si="3"/>
        <v>Sam Fox</v>
      </c>
      <c r="G56" s="46">
        <v>5.899652777777778E-3</v>
      </c>
      <c r="H56" s="45" t="s">
        <v>63</v>
      </c>
      <c r="I56" s="46">
        <f t="shared" si="4"/>
        <v>5.899652777777778E-3</v>
      </c>
      <c r="J56" s="46">
        <v>8.3564814814814811E-5</v>
      </c>
      <c r="K56" s="45"/>
    </row>
    <row r="57" spans="1:11" x14ac:dyDescent="0.25">
      <c r="A57" s="65">
        <v>4</v>
      </c>
      <c r="B57" s="44">
        <v>4</v>
      </c>
      <c r="C57" s="45" t="s">
        <v>24</v>
      </c>
      <c r="D57" s="45" t="s">
        <v>25</v>
      </c>
      <c r="E57" s="45" t="s">
        <v>62</v>
      </c>
      <c r="F57" s="45" t="str">
        <f t="shared" si="3"/>
        <v>Thomas Akorn</v>
      </c>
      <c r="G57" s="46">
        <v>5.9678240740740742E-3</v>
      </c>
      <c r="H57" s="45" t="s">
        <v>63</v>
      </c>
      <c r="I57" s="46">
        <f t="shared" si="4"/>
        <v>5.9678240740740742E-3</v>
      </c>
      <c r="J57" s="46">
        <v>6.8171296296296304E-5</v>
      </c>
      <c r="K57" s="45"/>
    </row>
    <row r="58" spans="1:11" x14ac:dyDescent="0.25">
      <c r="A58" s="65">
        <v>5</v>
      </c>
      <c r="B58" s="44">
        <v>5</v>
      </c>
      <c r="C58" s="45" t="s">
        <v>24</v>
      </c>
      <c r="D58" s="45" t="s">
        <v>64</v>
      </c>
      <c r="E58" s="45" t="s">
        <v>65</v>
      </c>
      <c r="F58" s="45" t="str">
        <f t="shared" si="3"/>
        <v>Andrew Lucas</v>
      </c>
      <c r="G58" s="46">
        <v>5.9951388888888893E-3</v>
      </c>
      <c r="H58" s="45" t="s">
        <v>16</v>
      </c>
      <c r="I58" s="46">
        <f t="shared" si="4"/>
        <v>5.9951388888888893E-3</v>
      </c>
      <c r="J58" s="46">
        <v>2.7314814814814812E-5</v>
      </c>
      <c r="K58" s="45"/>
    </row>
    <row r="59" spans="1:11" x14ac:dyDescent="0.25">
      <c r="A59" s="65">
        <v>6</v>
      </c>
      <c r="B59" s="44">
        <v>6</v>
      </c>
      <c r="C59" s="45" t="s">
        <v>24</v>
      </c>
      <c r="D59" s="45" t="s">
        <v>32</v>
      </c>
      <c r="E59" s="45" t="s">
        <v>66</v>
      </c>
      <c r="F59" s="45" t="str">
        <f t="shared" si="3"/>
        <v>Elliot Gusk</v>
      </c>
      <c r="G59" s="46">
        <v>6.0552083333333334E-3</v>
      </c>
      <c r="H59" s="45" t="s">
        <v>255</v>
      </c>
      <c r="I59" s="46">
        <f t="shared" si="4"/>
        <v>6.0552083333333334E-3</v>
      </c>
      <c r="J59" s="46">
        <v>6.0069444444444454E-5</v>
      </c>
      <c r="K59" s="45"/>
    </row>
    <row r="60" spans="1:11" x14ac:dyDescent="0.25">
      <c r="A60" s="65">
        <v>7</v>
      </c>
      <c r="B60" s="44">
        <v>7</v>
      </c>
      <c r="C60" s="45" t="s">
        <v>24</v>
      </c>
      <c r="D60" s="45" t="s">
        <v>67</v>
      </c>
      <c r="E60" s="45" t="s">
        <v>68</v>
      </c>
      <c r="F60" s="45" t="str">
        <f t="shared" si="3"/>
        <v>Gustav Czechowicz</v>
      </c>
      <c r="G60" s="46">
        <v>6.0907407407407412E-3</v>
      </c>
      <c r="H60" s="45" t="s">
        <v>16</v>
      </c>
      <c r="I60" s="46">
        <f t="shared" si="4"/>
        <v>6.0907407407407412E-3</v>
      </c>
      <c r="J60" s="46">
        <v>3.5532407407407402E-5</v>
      </c>
      <c r="K60" s="45"/>
    </row>
    <row r="61" spans="1:11" x14ac:dyDescent="0.25">
      <c r="A61" s="65">
        <v>9</v>
      </c>
      <c r="B61" s="44">
        <v>8</v>
      </c>
      <c r="C61" s="45" t="s">
        <v>24</v>
      </c>
      <c r="D61" s="45" t="s">
        <v>72</v>
      </c>
      <c r="E61" s="45" t="s">
        <v>73</v>
      </c>
      <c r="F61" s="45" t="str">
        <f t="shared" si="3"/>
        <v>Charlie Johnson</v>
      </c>
      <c r="G61" s="46">
        <v>6.3168981481481487E-3</v>
      </c>
      <c r="H61" s="45" t="s">
        <v>16</v>
      </c>
      <c r="I61" s="46">
        <f t="shared" si="4"/>
        <v>6.3138888888888897E-3</v>
      </c>
      <c r="J61" s="46">
        <v>2.2314814814814818E-4</v>
      </c>
      <c r="K61" s="45"/>
    </row>
    <row r="62" spans="1:11" x14ac:dyDescent="0.25">
      <c r="A62" s="65">
        <v>10</v>
      </c>
      <c r="B62" s="44">
        <v>9</v>
      </c>
      <c r="C62" s="45" t="s">
        <v>24</v>
      </c>
      <c r="D62" s="45" t="s">
        <v>74</v>
      </c>
      <c r="E62" s="45" t="s">
        <v>75</v>
      </c>
      <c r="F62" s="45" t="str">
        <f t="shared" si="3"/>
        <v>Louis von Doussa</v>
      </c>
      <c r="G62" s="46">
        <v>6.3401620370370374E-3</v>
      </c>
      <c r="H62" s="45" t="s">
        <v>16</v>
      </c>
      <c r="I62" s="46">
        <f t="shared" si="4"/>
        <v>6.3371527777777784E-3</v>
      </c>
      <c r="J62" s="46">
        <v>2.3263888888888884E-5</v>
      </c>
      <c r="K62" s="45"/>
    </row>
    <row r="63" spans="1:11" x14ac:dyDescent="0.25">
      <c r="A63" s="65">
        <v>11</v>
      </c>
      <c r="B63" s="44">
        <v>10</v>
      </c>
      <c r="C63" s="45" t="s">
        <v>24</v>
      </c>
      <c r="D63" s="45" t="s">
        <v>34</v>
      </c>
      <c r="E63" s="45" t="s">
        <v>35</v>
      </c>
      <c r="F63" s="45" t="str">
        <f t="shared" si="3"/>
        <v>Tus Dimas</v>
      </c>
      <c r="G63" s="46">
        <v>6.4041666666666674E-3</v>
      </c>
      <c r="H63" s="45" t="s">
        <v>255</v>
      </c>
      <c r="I63" s="46">
        <f t="shared" si="4"/>
        <v>6.4011574074074084E-3</v>
      </c>
      <c r="J63" s="46">
        <v>6.4004629629629635E-5</v>
      </c>
      <c r="K63" s="45"/>
    </row>
    <row r="64" spans="1:11" x14ac:dyDescent="0.25">
      <c r="A64" s="65">
        <v>12</v>
      </c>
      <c r="B64" s="44">
        <v>11</v>
      </c>
      <c r="C64" s="45" t="s">
        <v>24</v>
      </c>
      <c r="D64" s="45" t="s">
        <v>76</v>
      </c>
      <c r="E64" s="45" t="s">
        <v>77</v>
      </c>
      <c r="F64" s="45" t="str">
        <f t="shared" si="3"/>
        <v>Sarvin Mahadavan</v>
      </c>
      <c r="G64" s="46">
        <v>6.4062500000000005E-3</v>
      </c>
      <c r="H64" s="45" t="s">
        <v>16</v>
      </c>
      <c r="I64" s="46">
        <f t="shared" si="4"/>
        <v>6.4032407407407415E-3</v>
      </c>
      <c r="J64" s="46">
        <v>2.0833333333333334E-6</v>
      </c>
      <c r="K64" s="45"/>
    </row>
    <row r="65" spans="1:13" x14ac:dyDescent="0.25">
      <c r="A65" s="65">
        <v>13</v>
      </c>
      <c r="B65" s="44">
        <v>12</v>
      </c>
      <c r="C65" s="45" t="s">
        <v>24</v>
      </c>
      <c r="D65" s="45" t="s">
        <v>78</v>
      </c>
      <c r="E65" s="45" t="s">
        <v>65</v>
      </c>
      <c r="F65" s="45" t="str">
        <f t="shared" si="3"/>
        <v>John Lucas</v>
      </c>
      <c r="G65" s="46">
        <v>6.4267361111111114E-3</v>
      </c>
      <c r="H65" s="45" t="s">
        <v>16</v>
      </c>
      <c r="I65" s="46">
        <f t="shared" si="4"/>
        <v>6.4237268518518523E-3</v>
      </c>
      <c r="J65" s="46">
        <v>2.0486111111111113E-5</v>
      </c>
      <c r="K65" s="45"/>
    </row>
    <row r="66" spans="1:13" x14ac:dyDescent="0.25">
      <c r="A66" s="65">
        <v>15</v>
      </c>
      <c r="B66" s="44">
        <v>13</v>
      </c>
      <c r="C66" s="45" t="s">
        <v>24</v>
      </c>
      <c r="D66" s="45" t="s">
        <v>81</v>
      </c>
      <c r="E66" s="45" t="s">
        <v>82</v>
      </c>
      <c r="F66" s="45" t="str">
        <f t="shared" si="3"/>
        <v>Christopher Cowain</v>
      </c>
      <c r="G66" s="46">
        <v>6.4645833333333335E-3</v>
      </c>
      <c r="H66" s="45" t="s">
        <v>63</v>
      </c>
      <c r="I66" s="46">
        <f t="shared" si="4"/>
        <v>6.4432870370370373E-3</v>
      </c>
      <c r="J66" s="46">
        <v>1.9560185185185185E-5</v>
      </c>
      <c r="K66" s="45"/>
    </row>
    <row r="67" spans="1:13" x14ac:dyDescent="0.25">
      <c r="A67" s="65">
        <v>16</v>
      </c>
      <c r="B67" s="44">
        <v>14</v>
      </c>
      <c r="C67" s="45" t="s">
        <v>24</v>
      </c>
      <c r="D67" s="45" t="s">
        <v>33</v>
      </c>
      <c r="E67" s="45" t="s">
        <v>26</v>
      </c>
      <c r="F67" s="45" t="str">
        <f t="shared" si="3"/>
        <v>Jack Grosser</v>
      </c>
      <c r="G67" s="46">
        <v>6.6078703703703707E-3</v>
      </c>
      <c r="H67" s="45" t="s">
        <v>16</v>
      </c>
      <c r="I67" s="46">
        <f t="shared" si="4"/>
        <v>6.5865740740740746E-3</v>
      </c>
      <c r="J67" s="46">
        <v>1.4328703703703704E-4</v>
      </c>
      <c r="K67" s="45"/>
    </row>
    <row r="68" spans="1:13" x14ac:dyDescent="0.25">
      <c r="A68" s="65">
        <v>17</v>
      </c>
      <c r="B68" s="44">
        <v>15</v>
      </c>
      <c r="C68" s="45" t="s">
        <v>24</v>
      </c>
      <c r="D68" s="45" t="s">
        <v>83</v>
      </c>
      <c r="E68" s="45" t="s">
        <v>84</v>
      </c>
      <c r="F68" s="45" t="str">
        <f t="shared" ref="F68:F99" si="5">CONCATENATE(D68," ",E68)</f>
        <v>Michael Teo</v>
      </c>
      <c r="G68" s="46">
        <v>6.6849537037037042E-3</v>
      </c>
      <c r="H68" s="45" t="s">
        <v>16</v>
      </c>
      <c r="I68" s="46">
        <f t="shared" si="4"/>
        <v>6.6636574074074081E-3</v>
      </c>
      <c r="J68" s="46">
        <v>7.7083333333333341E-5</v>
      </c>
      <c r="K68" s="45"/>
    </row>
    <row r="69" spans="1:13" x14ac:dyDescent="0.25">
      <c r="A69" s="65">
        <v>18</v>
      </c>
      <c r="B69" s="44">
        <v>16</v>
      </c>
      <c r="C69" s="45" t="s">
        <v>24</v>
      </c>
      <c r="D69" s="45" t="s">
        <v>85</v>
      </c>
      <c r="E69" s="45" t="s">
        <v>86</v>
      </c>
      <c r="F69" s="45" t="str">
        <f t="shared" si="5"/>
        <v>Adam Pivato</v>
      </c>
      <c r="G69" s="46">
        <v>6.7593750000000006E-3</v>
      </c>
      <c r="H69" s="45" t="s">
        <v>63</v>
      </c>
      <c r="I69" s="46">
        <f t="shared" si="4"/>
        <v>6.7380787037037045E-3</v>
      </c>
      <c r="J69" s="46">
        <v>7.4421296296296293E-5</v>
      </c>
      <c r="K69" s="45"/>
    </row>
    <row r="70" spans="1:13" x14ac:dyDescent="0.25">
      <c r="A70" s="65">
        <v>19</v>
      </c>
      <c r="B70" s="44">
        <v>17</v>
      </c>
      <c r="C70" s="45" t="s">
        <v>24</v>
      </c>
      <c r="D70" s="45" t="s">
        <v>87</v>
      </c>
      <c r="E70" s="45" t="s">
        <v>88</v>
      </c>
      <c r="F70" s="45" t="str">
        <f t="shared" si="5"/>
        <v>Gilbert Pronk</v>
      </c>
      <c r="G70" s="46">
        <v>6.8651620370370377E-3</v>
      </c>
      <c r="H70" s="45" t="s">
        <v>63</v>
      </c>
      <c r="I70" s="46">
        <f t="shared" si="4"/>
        <v>6.8438657407407415E-3</v>
      </c>
      <c r="J70" s="46">
        <v>1.0578703703703705E-4</v>
      </c>
      <c r="K70" s="45"/>
    </row>
    <row r="71" spans="1:13" x14ac:dyDescent="0.25">
      <c r="A71" s="65">
        <v>21</v>
      </c>
      <c r="B71" s="44">
        <v>18</v>
      </c>
      <c r="C71" s="45" t="s">
        <v>24</v>
      </c>
      <c r="D71" s="45" t="s">
        <v>60</v>
      </c>
      <c r="E71" s="45" t="s">
        <v>91</v>
      </c>
      <c r="F71" s="45" t="str">
        <f t="shared" si="5"/>
        <v>Sam O'Loughlin</v>
      </c>
      <c r="G71" s="46">
        <v>7.085995370370371E-3</v>
      </c>
      <c r="H71" s="45" t="s">
        <v>255</v>
      </c>
      <c r="I71" s="46">
        <f t="shared" si="4"/>
        <v>7.0097222222222227E-3</v>
      </c>
      <c r="J71" s="46">
        <v>1.6585648148148148E-4</v>
      </c>
      <c r="K71" s="45"/>
    </row>
    <row r="72" spans="1:13" x14ac:dyDescent="0.25">
      <c r="A72" s="65">
        <v>22</v>
      </c>
      <c r="B72" s="44">
        <v>19</v>
      </c>
      <c r="C72" s="45" t="s">
        <v>24</v>
      </c>
      <c r="D72" s="45" t="s">
        <v>92</v>
      </c>
      <c r="E72" s="45" t="s">
        <v>93</v>
      </c>
      <c r="F72" s="45" t="str">
        <f t="shared" si="5"/>
        <v>Luke Hughes</v>
      </c>
      <c r="G72" s="46">
        <v>7.2171296296296306E-3</v>
      </c>
      <c r="H72" s="45" t="s">
        <v>255</v>
      </c>
      <c r="I72" s="46">
        <f t="shared" si="4"/>
        <v>7.1408564814814824E-3</v>
      </c>
      <c r="J72" s="46">
        <v>1.3113425925925925E-4</v>
      </c>
      <c r="K72" s="45"/>
    </row>
    <row r="73" spans="1:13" s="34" customFormat="1" x14ac:dyDescent="0.25">
      <c r="A73" s="65">
        <v>23</v>
      </c>
      <c r="B73" s="44">
        <v>20</v>
      </c>
      <c r="C73" s="45" t="s">
        <v>24</v>
      </c>
      <c r="D73" s="45" t="s">
        <v>94</v>
      </c>
      <c r="E73" s="45" t="s">
        <v>95</v>
      </c>
      <c r="F73" s="45" t="str">
        <f t="shared" si="5"/>
        <v>Shreyus Arramraj</v>
      </c>
      <c r="G73" s="46">
        <v>7.2346064814814825E-3</v>
      </c>
      <c r="H73" s="45" t="s">
        <v>16</v>
      </c>
      <c r="I73" s="46">
        <f t="shared" si="4"/>
        <v>7.1583333333333343E-3</v>
      </c>
      <c r="J73" s="46">
        <v>1.7476851851851851E-5</v>
      </c>
      <c r="K73" s="45"/>
      <c r="L73" s="35"/>
      <c r="M73" s="35"/>
    </row>
    <row r="74" spans="1:13" x14ac:dyDescent="0.25">
      <c r="A74" s="65">
        <v>24</v>
      </c>
      <c r="B74" s="44">
        <v>21</v>
      </c>
      <c r="C74" s="45" t="s">
        <v>24</v>
      </c>
      <c r="D74" s="45" t="s">
        <v>96</v>
      </c>
      <c r="E74" s="45" t="s">
        <v>97</v>
      </c>
      <c r="F74" s="45" t="str">
        <f t="shared" si="5"/>
        <v>Harry Marks</v>
      </c>
      <c r="G74" s="46">
        <v>7.3292824074074085E-3</v>
      </c>
      <c r="H74" s="45" t="s">
        <v>255</v>
      </c>
      <c r="I74" s="46">
        <f t="shared" si="4"/>
        <v>7.2530092592592603E-3</v>
      </c>
      <c r="J74" s="46">
        <v>9.4675925925925936E-5</v>
      </c>
      <c r="K74" s="45"/>
    </row>
    <row r="75" spans="1:13" x14ac:dyDescent="0.25">
      <c r="A75" s="65">
        <v>26</v>
      </c>
      <c r="B75" s="44">
        <v>22</v>
      </c>
      <c r="C75" s="45" t="s">
        <v>24</v>
      </c>
      <c r="D75" s="45" t="s">
        <v>99</v>
      </c>
      <c r="E75" s="45" t="s">
        <v>100</v>
      </c>
      <c r="F75" s="45" t="str">
        <f t="shared" si="5"/>
        <v>Tao Wong</v>
      </c>
      <c r="G75" s="46">
        <v>7.4141203703703713E-3</v>
      </c>
      <c r="H75" s="45" t="s">
        <v>16</v>
      </c>
      <c r="I75" s="46">
        <f t="shared" si="4"/>
        <v>7.2630787037037048E-3</v>
      </c>
      <c r="J75" s="46">
        <v>1.0069444444444445E-5</v>
      </c>
      <c r="K75" s="45"/>
    </row>
    <row r="76" spans="1:13" x14ac:dyDescent="0.25">
      <c r="A76" s="65">
        <v>27</v>
      </c>
      <c r="B76" s="44">
        <v>23</v>
      </c>
      <c r="C76" s="45" t="s">
        <v>24</v>
      </c>
      <c r="D76" s="45" t="s">
        <v>101</v>
      </c>
      <c r="E76" s="45" t="s">
        <v>102</v>
      </c>
      <c r="F76" s="45" t="str">
        <f t="shared" si="5"/>
        <v>Alex Chan</v>
      </c>
      <c r="G76" s="46">
        <v>7.5390046296296307E-3</v>
      </c>
      <c r="H76" s="45" t="s">
        <v>16</v>
      </c>
      <c r="I76" s="46">
        <f t="shared" si="4"/>
        <v>7.3879629629629642E-3</v>
      </c>
      <c r="J76" s="46">
        <v>1.2488425925925924E-4</v>
      </c>
      <c r="K76" s="45"/>
    </row>
    <row r="77" spans="1:13" x14ac:dyDescent="0.25">
      <c r="A77" s="65">
        <v>28</v>
      </c>
      <c r="B77" s="44">
        <v>24</v>
      </c>
      <c r="C77" s="45" t="s">
        <v>24</v>
      </c>
      <c r="D77" s="45" t="s">
        <v>103</v>
      </c>
      <c r="E77" s="45" t="s">
        <v>104</v>
      </c>
      <c r="F77" s="45" t="str">
        <f t="shared" si="5"/>
        <v>Oscar Kanellos</v>
      </c>
      <c r="G77" s="46">
        <v>7.5877314814814826E-3</v>
      </c>
      <c r="H77" s="45" t="s">
        <v>16</v>
      </c>
      <c r="I77" s="46">
        <f t="shared" si="4"/>
        <v>7.4366898148148161E-3</v>
      </c>
      <c r="J77" s="46">
        <v>4.8726851851851855E-5</v>
      </c>
      <c r="K77" s="45"/>
    </row>
    <row r="78" spans="1:13" x14ac:dyDescent="0.25">
      <c r="A78" s="65">
        <v>29</v>
      </c>
      <c r="B78" s="44">
        <v>25</v>
      </c>
      <c r="C78" s="45" t="s">
        <v>24</v>
      </c>
      <c r="D78" s="45" t="s">
        <v>105</v>
      </c>
      <c r="E78" s="45" t="s">
        <v>106</v>
      </c>
      <c r="F78" s="45" t="str">
        <f t="shared" si="5"/>
        <v>Joshua Howes</v>
      </c>
      <c r="G78" s="46">
        <v>7.6034722222222233E-3</v>
      </c>
      <c r="H78" s="45" t="s">
        <v>16</v>
      </c>
      <c r="I78" s="46">
        <f t="shared" si="4"/>
        <v>7.4524305555555568E-3</v>
      </c>
      <c r="J78" s="46">
        <v>1.574074074074074E-5</v>
      </c>
      <c r="K78" s="45"/>
    </row>
    <row r="79" spans="1:13" x14ac:dyDescent="0.25">
      <c r="A79" s="65">
        <v>30</v>
      </c>
      <c r="B79" s="44">
        <v>26</v>
      </c>
      <c r="C79" s="45" t="s">
        <v>24</v>
      </c>
      <c r="D79" s="45" t="s">
        <v>72</v>
      </c>
      <c r="E79" s="45" t="s">
        <v>107</v>
      </c>
      <c r="F79" s="45" t="str">
        <f t="shared" si="5"/>
        <v>Charlie Coligan</v>
      </c>
      <c r="G79" s="46">
        <v>7.6105324074074087E-3</v>
      </c>
      <c r="H79" s="45" t="s">
        <v>63</v>
      </c>
      <c r="I79" s="46">
        <f t="shared" si="4"/>
        <v>7.4594907407407422E-3</v>
      </c>
      <c r="J79" s="46">
        <v>7.060185185185184E-6</v>
      </c>
      <c r="K79" s="45"/>
    </row>
    <row r="80" spans="1:13" x14ac:dyDescent="0.25">
      <c r="A80" s="65">
        <v>31</v>
      </c>
      <c r="B80" s="44">
        <v>27</v>
      </c>
      <c r="C80" s="45" t="s">
        <v>24</v>
      </c>
      <c r="D80" s="45" t="s">
        <v>108</v>
      </c>
      <c r="E80" s="45" t="s">
        <v>109</v>
      </c>
      <c r="F80" s="45" t="str">
        <f t="shared" si="5"/>
        <v>Alexander Ibrahim</v>
      </c>
      <c r="G80" s="46">
        <v>7.6285879629629646E-3</v>
      </c>
      <c r="H80" s="45" t="s">
        <v>16</v>
      </c>
      <c r="I80" s="46">
        <f t="shared" si="4"/>
        <v>7.4775462962962981E-3</v>
      </c>
      <c r="J80" s="46">
        <v>1.8055555555555558E-5</v>
      </c>
      <c r="K80" s="45"/>
    </row>
    <row r="81" spans="1:12" x14ac:dyDescent="0.25">
      <c r="A81" s="65">
        <v>32</v>
      </c>
      <c r="B81" s="44">
        <v>28</v>
      </c>
      <c r="C81" s="45" t="s">
        <v>24</v>
      </c>
      <c r="D81" s="45" t="s">
        <v>110</v>
      </c>
      <c r="E81" s="45" t="s">
        <v>84</v>
      </c>
      <c r="F81" s="45" t="str">
        <f t="shared" si="5"/>
        <v>James Teo</v>
      </c>
      <c r="G81" s="46">
        <v>7.7023148148148163E-3</v>
      </c>
      <c r="H81" s="45" t="s">
        <v>16</v>
      </c>
      <c r="I81" s="46">
        <f t="shared" si="4"/>
        <v>7.5512731481481498E-3</v>
      </c>
      <c r="J81" s="46">
        <v>7.3726851851851853E-5</v>
      </c>
      <c r="K81" s="45"/>
    </row>
    <row r="82" spans="1:12" x14ac:dyDescent="0.25">
      <c r="A82" s="65">
        <v>33</v>
      </c>
      <c r="B82" s="44">
        <v>29</v>
      </c>
      <c r="C82" s="45" t="s">
        <v>24</v>
      </c>
      <c r="D82" s="45" t="s">
        <v>111</v>
      </c>
      <c r="E82" s="45" t="s">
        <v>112</v>
      </c>
      <c r="F82" s="45" t="str">
        <f t="shared" si="5"/>
        <v>Chris Li</v>
      </c>
      <c r="G82" s="46">
        <v>7.8880787037037044E-3</v>
      </c>
      <c r="H82" s="45" t="s">
        <v>255</v>
      </c>
      <c r="I82" s="46">
        <f t="shared" si="4"/>
        <v>7.7370370370370388E-3</v>
      </c>
      <c r="J82" s="46">
        <v>1.8576388888888888E-4</v>
      </c>
      <c r="K82" s="45"/>
    </row>
    <row r="83" spans="1:12" x14ac:dyDescent="0.25">
      <c r="A83" s="65">
        <v>34</v>
      </c>
      <c r="B83" s="44">
        <v>30</v>
      </c>
      <c r="C83" s="45" t="s">
        <v>24</v>
      </c>
      <c r="D83" s="45" t="s">
        <v>113</v>
      </c>
      <c r="E83" s="45" t="s">
        <v>114</v>
      </c>
      <c r="F83" s="45" t="str">
        <f t="shared" si="5"/>
        <v>Henry Lehman</v>
      </c>
      <c r="G83" s="46">
        <v>7.9481481481481486E-3</v>
      </c>
      <c r="H83" s="45" t="s">
        <v>16</v>
      </c>
      <c r="I83" s="46">
        <f t="shared" si="4"/>
        <v>7.797106481481483E-3</v>
      </c>
      <c r="J83" s="46">
        <v>6.0069444444444454E-5</v>
      </c>
      <c r="K83" s="45"/>
    </row>
    <row r="84" spans="1:12" x14ac:dyDescent="0.25">
      <c r="A84" s="65">
        <v>35</v>
      </c>
      <c r="B84" s="44">
        <v>31</v>
      </c>
      <c r="C84" s="45" t="s">
        <v>24</v>
      </c>
      <c r="D84" s="45" t="s">
        <v>115</v>
      </c>
      <c r="E84" s="45" t="s">
        <v>116</v>
      </c>
      <c r="F84" s="45" t="str">
        <f t="shared" si="5"/>
        <v>Nick Robertson</v>
      </c>
      <c r="G84" s="46">
        <v>7.9834490740740751E-3</v>
      </c>
      <c r="H84" s="45" t="s">
        <v>16</v>
      </c>
      <c r="I84" s="46">
        <f t="shared" si="4"/>
        <v>7.8324074074074095E-3</v>
      </c>
      <c r="J84" s="46">
        <v>3.5300925925925922E-5</v>
      </c>
      <c r="K84" s="45"/>
    </row>
    <row r="85" spans="1:12" x14ac:dyDescent="0.25">
      <c r="A85" s="65">
        <v>36</v>
      </c>
      <c r="B85" s="44">
        <v>32</v>
      </c>
      <c r="C85" s="45" t="s">
        <v>24</v>
      </c>
      <c r="D85" s="45" t="s">
        <v>117</v>
      </c>
      <c r="E85" s="45" t="s">
        <v>118</v>
      </c>
      <c r="F85" s="45" t="str">
        <f t="shared" si="5"/>
        <v>Amit Bhat</v>
      </c>
      <c r="G85" s="46">
        <v>8.1802083333333345E-3</v>
      </c>
      <c r="H85" s="45" t="s">
        <v>16</v>
      </c>
      <c r="I85" s="46">
        <f t="shared" si="4"/>
        <v>8.0291666666666688E-3</v>
      </c>
      <c r="J85" s="46">
        <v>1.9675925925925926E-4</v>
      </c>
      <c r="K85" s="45"/>
    </row>
    <row r="86" spans="1:12" x14ac:dyDescent="0.25">
      <c r="A86" s="65">
        <v>37</v>
      </c>
      <c r="B86" s="44">
        <v>33</v>
      </c>
      <c r="C86" s="45" t="s">
        <v>24</v>
      </c>
      <c r="D86" s="45" t="s">
        <v>119</v>
      </c>
      <c r="E86" s="45" t="s">
        <v>120</v>
      </c>
      <c r="F86" s="45" t="str">
        <f t="shared" si="5"/>
        <v>Tyson Hoey</v>
      </c>
      <c r="G86" s="46">
        <v>8.1939814814814826E-3</v>
      </c>
      <c r="H86" s="45" t="s">
        <v>16</v>
      </c>
      <c r="I86" s="46">
        <f t="shared" si="4"/>
        <v>8.042939814814817E-3</v>
      </c>
      <c r="J86" s="46">
        <v>1.3773148148148146E-5</v>
      </c>
      <c r="K86" s="45"/>
    </row>
    <row r="87" spans="1:12" x14ac:dyDescent="0.25">
      <c r="A87" s="65">
        <v>38</v>
      </c>
      <c r="B87" s="44">
        <v>34</v>
      </c>
      <c r="C87" s="45" t="s">
        <v>24</v>
      </c>
      <c r="D87" s="45" t="s">
        <v>121</v>
      </c>
      <c r="E87" s="45" t="s">
        <v>122</v>
      </c>
      <c r="F87" s="45" t="str">
        <f t="shared" si="5"/>
        <v>Alfie Barker</v>
      </c>
      <c r="G87" s="46">
        <v>8.9461805555555562E-3</v>
      </c>
      <c r="H87" s="45" t="s">
        <v>16</v>
      </c>
      <c r="I87" s="46">
        <f t="shared" ref="I87:I116" si="6">I86+J87</f>
        <v>8.7951388888888905E-3</v>
      </c>
      <c r="J87" s="46">
        <v>7.5219907407407397E-4</v>
      </c>
      <c r="K87" s="45"/>
    </row>
    <row r="88" spans="1:12" x14ac:dyDescent="0.25">
      <c r="A88" s="65">
        <v>39</v>
      </c>
      <c r="B88" s="44">
        <v>35</v>
      </c>
      <c r="C88" s="45" t="s">
        <v>24</v>
      </c>
      <c r="D88" s="45" t="s">
        <v>42</v>
      </c>
      <c r="E88" s="45" t="s">
        <v>123</v>
      </c>
      <c r="F88" s="45" t="str">
        <f t="shared" si="5"/>
        <v>Lorenzo Dalcin</v>
      </c>
      <c r="G88" s="46">
        <v>8.957060185185186E-3</v>
      </c>
      <c r="H88" s="45" t="s">
        <v>255</v>
      </c>
      <c r="I88" s="46">
        <f t="shared" si="6"/>
        <v>8.8060185185185203E-3</v>
      </c>
      <c r="J88" s="46">
        <v>1.087962962962963E-5</v>
      </c>
      <c r="K88" s="45"/>
    </row>
    <row r="89" spans="1:12" x14ac:dyDescent="0.25">
      <c r="A89" s="65">
        <v>42</v>
      </c>
      <c r="B89" s="44">
        <v>36</v>
      </c>
      <c r="C89" s="45" t="s">
        <v>24</v>
      </c>
      <c r="D89" s="45" t="s">
        <v>105</v>
      </c>
      <c r="E89" s="45" t="s">
        <v>127</v>
      </c>
      <c r="F89" s="45" t="str">
        <f t="shared" si="5"/>
        <v>Joshua Bell</v>
      </c>
      <c r="G89" s="46">
        <v>9.1228009259259266E-3</v>
      </c>
      <c r="H89" s="45" t="s">
        <v>16</v>
      </c>
      <c r="I89" s="46">
        <f t="shared" si="6"/>
        <v>8.9564814814814837E-3</v>
      </c>
      <c r="J89" s="46">
        <v>1.5046296296296297E-4</v>
      </c>
      <c r="K89" s="45"/>
    </row>
    <row r="90" spans="1:12" x14ac:dyDescent="0.25">
      <c r="A90" s="65">
        <v>44</v>
      </c>
      <c r="B90" s="44">
        <v>37</v>
      </c>
      <c r="C90" s="45" t="s">
        <v>24</v>
      </c>
      <c r="D90" s="45" t="s">
        <v>130</v>
      </c>
      <c r="E90" s="45" t="s">
        <v>131</v>
      </c>
      <c r="F90" s="45" t="str">
        <f t="shared" si="5"/>
        <v>Daniel Kwan</v>
      </c>
      <c r="G90" s="46">
        <v>1.0151736111111111E-2</v>
      </c>
      <c r="H90" s="45" t="s">
        <v>16</v>
      </c>
      <c r="I90" s="46">
        <f t="shared" si="6"/>
        <v>9.9472222222222254E-3</v>
      </c>
      <c r="J90" s="46">
        <v>9.9074074074074082E-4</v>
      </c>
      <c r="K90" s="45"/>
    </row>
    <row r="91" spans="1:12" s="34" customFormat="1" x14ac:dyDescent="0.25">
      <c r="A91" s="65">
        <v>46</v>
      </c>
      <c r="B91" s="44">
        <v>38</v>
      </c>
      <c r="C91" s="45" t="s">
        <v>24</v>
      </c>
      <c r="D91" s="45" t="s">
        <v>132</v>
      </c>
      <c r="E91" s="45" t="s">
        <v>133</v>
      </c>
      <c r="F91" s="45" t="str">
        <f t="shared" si="5"/>
        <v>Dylan Chi</v>
      </c>
      <c r="G91" s="46">
        <v>1.0993171296296296E-2</v>
      </c>
      <c r="H91" s="45" t="s">
        <v>255</v>
      </c>
      <c r="I91" s="46">
        <f t="shared" si="6"/>
        <v>1.078865740740741E-2</v>
      </c>
      <c r="J91" s="46">
        <v>8.4143518518518519E-4</v>
      </c>
      <c r="K91" s="45"/>
      <c r="L91" s="36"/>
    </row>
    <row r="92" spans="1:12" s="34" customFormat="1" x14ac:dyDescent="0.25">
      <c r="A92" s="65">
        <v>47</v>
      </c>
      <c r="B92" s="44">
        <v>39</v>
      </c>
      <c r="C92" s="45" t="s">
        <v>24</v>
      </c>
      <c r="D92" s="45" t="s">
        <v>134</v>
      </c>
      <c r="E92" s="45" t="s">
        <v>135</v>
      </c>
      <c r="F92" s="45" t="str">
        <f t="shared" si="5"/>
        <v>Matthew Zhong</v>
      </c>
      <c r="G92" s="46">
        <v>1.1207291666666666E-2</v>
      </c>
      <c r="H92" s="45" t="s">
        <v>255</v>
      </c>
      <c r="I92" s="46">
        <f t="shared" si="6"/>
        <v>1.100277777777778E-2</v>
      </c>
      <c r="J92" s="46">
        <v>2.1412037037037038E-4</v>
      </c>
      <c r="K92" s="45"/>
      <c r="L92" s="36"/>
    </row>
    <row r="93" spans="1:12" s="34" customFormat="1" x14ac:dyDescent="0.25">
      <c r="A93" s="47">
        <v>8</v>
      </c>
      <c r="B93" s="47">
        <v>1</v>
      </c>
      <c r="C93" s="48" t="s">
        <v>40</v>
      </c>
      <c r="D93" s="48" t="s">
        <v>70</v>
      </c>
      <c r="E93" s="48" t="s">
        <v>71</v>
      </c>
      <c r="F93" s="48" t="str">
        <f t="shared" si="5"/>
        <v>Ruby Richard</v>
      </c>
      <c r="G93" s="49">
        <v>6.0937500000000002E-3</v>
      </c>
      <c r="H93" s="48" t="s">
        <v>69</v>
      </c>
      <c r="I93" s="49">
        <f t="shared" si="6"/>
        <v>1.100578703703704E-2</v>
      </c>
      <c r="J93" s="49">
        <v>3.0092592592592593E-6</v>
      </c>
      <c r="K93" s="48"/>
    </row>
    <row r="94" spans="1:12" x14ac:dyDescent="0.25">
      <c r="A94" s="47">
        <v>14</v>
      </c>
      <c r="B94" s="47">
        <v>2</v>
      </c>
      <c r="C94" s="48" t="s">
        <v>40</v>
      </c>
      <c r="D94" s="48" t="s">
        <v>79</v>
      </c>
      <c r="E94" s="48" t="s">
        <v>80</v>
      </c>
      <c r="F94" s="48" t="str">
        <f t="shared" si="5"/>
        <v>Portia Katsaros</v>
      </c>
      <c r="G94" s="49">
        <v>6.4450231481481485E-3</v>
      </c>
      <c r="H94" s="48" t="s">
        <v>69</v>
      </c>
      <c r="I94" s="49">
        <f t="shared" si="6"/>
        <v>1.1024074074074077E-2</v>
      </c>
      <c r="J94" s="49">
        <v>1.8287037037037038E-5</v>
      </c>
      <c r="K94" s="48"/>
    </row>
    <row r="95" spans="1:12" x14ac:dyDescent="0.25">
      <c r="A95" s="47">
        <v>20</v>
      </c>
      <c r="B95" s="47">
        <v>3</v>
      </c>
      <c r="C95" s="48" t="s">
        <v>40</v>
      </c>
      <c r="D95" s="48" t="s">
        <v>89</v>
      </c>
      <c r="E95" s="48" t="s">
        <v>90</v>
      </c>
      <c r="F95" s="48" t="str">
        <f t="shared" si="5"/>
        <v>Tayla Thompson</v>
      </c>
      <c r="G95" s="49">
        <v>6.9201388888888897E-3</v>
      </c>
      <c r="H95" s="48" t="s">
        <v>63</v>
      </c>
      <c r="I95" s="49">
        <f t="shared" si="6"/>
        <v>1.1079050925925928E-2</v>
      </c>
      <c r="J95" s="49">
        <v>5.4976851851851851E-5</v>
      </c>
      <c r="K95" s="48"/>
    </row>
    <row r="96" spans="1:12" x14ac:dyDescent="0.25">
      <c r="A96" s="47">
        <v>25</v>
      </c>
      <c r="B96" s="47">
        <v>4</v>
      </c>
      <c r="C96" s="48" t="s">
        <v>40</v>
      </c>
      <c r="D96" s="48" t="s">
        <v>41</v>
      </c>
      <c r="E96" s="48" t="s">
        <v>98</v>
      </c>
      <c r="F96" s="48" t="str">
        <f t="shared" si="5"/>
        <v>Dora Rossie-Fedele</v>
      </c>
      <c r="G96" s="49">
        <v>7.4040509259259268E-3</v>
      </c>
      <c r="H96" s="48" t="s">
        <v>255</v>
      </c>
      <c r="I96" s="49">
        <f t="shared" si="6"/>
        <v>1.1153819444444447E-2</v>
      </c>
      <c r="J96" s="49">
        <v>7.4768518518518513E-5</v>
      </c>
      <c r="K96" s="48"/>
    </row>
    <row r="97" spans="1:11" x14ac:dyDescent="0.25">
      <c r="A97" s="47">
        <v>40</v>
      </c>
      <c r="B97" s="47">
        <v>5</v>
      </c>
      <c r="C97" s="48" t="s">
        <v>40</v>
      </c>
      <c r="D97" s="48" t="s">
        <v>124</v>
      </c>
      <c r="E97" s="48" t="s">
        <v>125</v>
      </c>
      <c r="F97" s="48" t="str">
        <f t="shared" si="5"/>
        <v>Bronte O'Callaghan</v>
      </c>
      <c r="G97" s="49">
        <v>8.9607638888888896E-3</v>
      </c>
      <c r="H97" s="48" t="s">
        <v>255</v>
      </c>
      <c r="I97" s="49">
        <f t="shared" si="6"/>
        <v>1.1157523148148151E-2</v>
      </c>
      <c r="J97" s="49">
        <v>3.7037037037037033E-6</v>
      </c>
      <c r="K97" s="48"/>
    </row>
    <row r="98" spans="1:11" x14ac:dyDescent="0.25">
      <c r="A98" s="47">
        <v>43</v>
      </c>
      <c r="B98" s="47">
        <v>6</v>
      </c>
      <c r="C98" s="48" t="s">
        <v>40</v>
      </c>
      <c r="D98" s="48" t="s">
        <v>128</v>
      </c>
      <c r="E98" s="48" t="s">
        <v>129</v>
      </c>
      <c r="F98" s="48" t="str">
        <f t="shared" si="5"/>
        <v>Caili Smith</v>
      </c>
      <c r="G98" s="49">
        <v>9.1609953703703714E-3</v>
      </c>
      <c r="H98" s="48" t="s">
        <v>63</v>
      </c>
      <c r="I98" s="49">
        <f t="shared" si="6"/>
        <v>1.1195717592592596E-2</v>
      </c>
      <c r="J98" s="49">
        <v>3.8194444444444444E-5</v>
      </c>
      <c r="K98" s="48"/>
    </row>
    <row r="99" spans="1:11" x14ac:dyDescent="0.25">
      <c r="A99" s="50">
        <v>64</v>
      </c>
      <c r="B99" s="50">
        <v>15</v>
      </c>
      <c r="C99" s="51" t="s">
        <v>43</v>
      </c>
      <c r="D99" s="51" t="s">
        <v>50</v>
      </c>
      <c r="E99" s="51" t="s">
        <v>51</v>
      </c>
      <c r="F99" s="51" t="str">
        <f t="shared" si="5"/>
        <v>Gabriel Wilson</v>
      </c>
      <c r="G99" s="52">
        <v>1.3226273148148148E-2</v>
      </c>
      <c r="H99" s="51" t="s">
        <v>255</v>
      </c>
      <c r="I99" s="52">
        <f t="shared" si="6"/>
        <v>1.1238425925925929E-2</v>
      </c>
      <c r="J99" s="52">
        <v>4.2708333333333339E-5</v>
      </c>
      <c r="K99" s="51" t="s">
        <v>242</v>
      </c>
    </row>
    <row r="100" spans="1:11" x14ac:dyDescent="0.25">
      <c r="A100" s="50">
        <v>70</v>
      </c>
      <c r="B100" s="50">
        <v>1</v>
      </c>
      <c r="C100" s="51" t="s">
        <v>43</v>
      </c>
      <c r="D100" s="51" t="s">
        <v>85</v>
      </c>
      <c r="E100" s="51" t="s">
        <v>172</v>
      </c>
      <c r="F100" s="51" t="str">
        <f t="shared" ref="F100:F116" si="7">CONCATENATE(D100," ",E100)</f>
        <v>Adam Goddard</v>
      </c>
      <c r="G100" s="52">
        <v>1.3715162037037038E-2</v>
      </c>
      <c r="H100" s="51" t="s">
        <v>16</v>
      </c>
      <c r="I100" s="52">
        <f t="shared" si="6"/>
        <v>1.1304861111111114E-2</v>
      </c>
      <c r="J100" s="52">
        <v>6.6435185185185176E-5</v>
      </c>
      <c r="K100" s="52"/>
    </row>
    <row r="101" spans="1:11" x14ac:dyDescent="0.25">
      <c r="A101" s="50">
        <v>88</v>
      </c>
      <c r="B101" s="50">
        <v>2</v>
      </c>
      <c r="C101" s="51" t="s">
        <v>43</v>
      </c>
      <c r="D101" s="51" t="s">
        <v>46</v>
      </c>
      <c r="E101" s="51" t="s">
        <v>201</v>
      </c>
      <c r="F101" s="51" t="str">
        <f t="shared" si="7"/>
        <v>Zac Connell</v>
      </c>
      <c r="G101" s="52">
        <v>1.4794097222222222E-2</v>
      </c>
      <c r="H101" s="51" t="s">
        <v>16</v>
      </c>
      <c r="I101" s="52">
        <f t="shared" si="6"/>
        <v>1.1352314814814819E-2</v>
      </c>
      <c r="J101" s="52">
        <v>4.7453703703703694E-5</v>
      </c>
      <c r="K101" s="53"/>
    </row>
    <row r="102" spans="1:11" x14ac:dyDescent="0.25">
      <c r="A102" s="50">
        <v>89</v>
      </c>
      <c r="B102" s="50">
        <v>3</v>
      </c>
      <c r="C102" s="51" t="s">
        <v>43</v>
      </c>
      <c r="D102" s="51" t="s">
        <v>113</v>
      </c>
      <c r="E102" s="51" t="s">
        <v>144</v>
      </c>
      <c r="F102" s="51" t="str">
        <f t="shared" si="7"/>
        <v>Henry Braithwaite</v>
      </c>
      <c r="G102" s="52">
        <v>1.4869328703703704E-2</v>
      </c>
      <c r="H102" s="51" t="s">
        <v>16</v>
      </c>
      <c r="I102" s="52">
        <f t="shared" si="6"/>
        <v>1.14275462962963E-2</v>
      </c>
      <c r="J102" s="52">
        <v>7.5231481481481487E-5</v>
      </c>
      <c r="K102" s="53"/>
    </row>
    <row r="103" spans="1:11" x14ac:dyDescent="0.25">
      <c r="A103" s="50">
        <v>96</v>
      </c>
      <c r="B103" s="50">
        <v>4</v>
      </c>
      <c r="C103" s="51" t="s">
        <v>43</v>
      </c>
      <c r="D103" s="51" t="s">
        <v>212</v>
      </c>
      <c r="E103" s="51" t="s">
        <v>213</v>
      </c>
      <c r="F103" s="51" t="str">
        <f t="shared" si="7"/>
        <v>Lachlan Mowbray</v>
      </c>
      <c r="G103" s="52">
        <v>1.6903124999999998E-2</v>
      </c>
      <c r="H103" s="51" t="s">
        <v>63</v>
      </c>
      <c r="I103" s="52">
        <f t="shared" si="6"/>
        <v>1.2391898148148152E-2</v>
      </c>
      <c r="J103" s="52">
        <v>9.6435185185185198E-4</v>
      </c>
      <c r="K103" s="51"/>
    </row>
    <row r="104" spans="1:11" x14ac:dyDescent="0.25">
      <c r="A104" s="50">
        <v>97</v>
      </c>
      <c r="B104" s="50">
        <v>5</v>
      </c>
      <c r="C104" s="69" t="s">
        <v>43</v>
      </c>
      <c r="D104" s="51" t="s">
        <v>214</v>
      </c>
      <c r="E104" s="51" t="s">
        <v>215</v>
      </c>
      <c r="F104" s="51" t="str">
        <f t="shared" si="7"/>
        <v>Kyle Kerruish</v>
      </c>
      <c r="G104" s="52">
        <v>1.7452777777777775E-2</v>
      </c>
      <c r="H104" s="51" t="s">
        <v>140</v>
      </c>
      <c r="I104" s="52">
        <f t="shared" si="6"/>
        <v>1.2941550925925929E-2</v>
      </c>
      <c r="J104" s="52">
        <v>5.496527777777777E-4</v>
      </c>
      <c r="K104" s="51"/>
    </row>
    <row r="105" spans="1:11" x14ac:dyDescent="0.25">
      <c r="A105" s="50">
        <v>99</v>
      </c>
      <c r="B105" s="50">
        <v>6</v>
      </c>
      <c r="C105" s="69" t="s">
        <v>43</v>
      </c>
      <c r="D105" s="51" t="s">
        <v>218</v>
      </c>
      <c r="E105" s="51" t="s">
        <v>179</v>
      </c>
      <c r="F105" s="51" t="str">
        <f t="shared" si="7"/>
        <v>Ernie Brown</v>
      </c>
      <c r="G105" s="52">
        <v>1.7813657407407403E-2</v>
      </c>
      <c r="H105" s="51" t="s">
        <v>140</v>
      </c>
      <c r="I105" s="52">
        <f t="shared" si="6"/>
        <v>1.3091782407407411E-2</v>
      </c>
      <c r="J105" s="52">
        <v>1.5023148148148149E-4</v>
      </c>
      <c r="K105" s="51"/>
    </row>
    <row r="106" spans="1:11" x14ac:dyDescent="0.25">
      <c r="A106" s="50">
        <v>100</v>
      </c>
      <c r="B106" s="50">
        <v>7</v>
      </c>
      <c r="C106" s="51" t="s">
        <v>43</v>
      </c>
      <c r="D106" s="51" t="s">
        <v>219</v>
      </c>
      <c r="E106" s="51" t="s">
        <v>220</v>
      </c>
      <c r="F106" s="51" t="str">
        <f t="shared" si="7"/>
        <v>Max Weir</v>
      </c>
      <c r="G106" s="52">
        <v>1.8110648148148143E-2</v>
      </c>
      <c r="H106" s="51" t="s">
        <v>16</v>
      </c>
      <c r="I106" s="52">
        <f t="shared" si="6"/>
        <v>1.3388773148148151E-2</v>
      </c>
      <c r="J106" s="52">
        <v>2.9699074074074073E-4</v>
      </c>
      <c r="K106" s="51"/>
    </row>
    <row r="107" spans="1:11" x14ac:dyDescent="0.25">
      <c r="A107" s="50">
        <v>101</v>
      </c>
      <c r="B107" s="50">
        <v>8</v>
      </c>
      <c r="C107" s="51" t="s">
        <v>43</v>
      </c>
      <c r="D107" s="51" t="s">
        <v>221</v>
      </c>
      <c r="E107" s="51" t="s">
        <v>222</v>
      </c>
      <c r="F107" s="51" t="str">
        <f t="shared" si="7"/>
        <v>Conan Petch</v>
      </c>
      <c r="G107" s="52">
        <v>1.8539236111111107E-2</v>
      </c>
      <c r="H107" s="51" t="s">
        <v>140</v>
      </c>
      <c r="I107" s="52">
        <f t="shared" si="6"/>
        <v>1.3817361111111114E-2</v>
      </c>
      <c r="J107" s="52">
        <v>4.2858796296296292E-4</v>
      </c>
      <c r="K107" s="51"/>
    </row>
    <row r="108" spans="1:11" x14ac:dyDescent="0.25">
      <c r="A108" s="50">
        <v>103</v>
      </c>
      <c r="B108" s="50">
        <v>9</v>
      </c>
      <c r="C108" s="51" t="s">
        <v>43</v>
      </c>
      <c r="D108" s="51" t="s">
        <v>28</v>
      </c>
      <c r="E108" s="51" t="s">
        <v>156</v>
      </c>
      <c r="F108" s="51" t="str">
        <f t="shared" si="7"/>
        <v>Tom Millard</v>
      </c>
      <c r="G108" s="52">
        <v>1.9811921296296293E-2</v>
      </c>
      <c r="H108" s="51" t="s">
        <v>140</v>
      </c>
      <c r="I108" s="52">
        <f t="shared" si="6"/>
        <v>1.5023958333333335E-2</v>
      </c>
      <c r="J108" s="52">
        <v>1.2065972222222222E-3</v>
      </c>
      <c r="K108" s="51"/>
    </row>
    <row r="109" spans="1:11" x14ac:dyDescent="0.25">
      <c r="A109" s="50">
        <v>106</v>
      </c>
      <c r="B109" s="50">
        <v>10</v>
      </c>
      <c r="C109" s="51" t="s">
        <v>43</v>
      </c>
      <c r="D109" s="51" t="s">
        <v>29</v>
      </c>
      <c r="E109" s="51" t="s">
        <v>30</v>
      </c>
      <c r="F109" s="51" t="str">
        <f t="shared" si="7"/>
        <v>Alec Disney</v>
      </c>
      <c r="G109" s="52">
        <v>2.0387615740740741E-2</v>
      </c>
      <c r="H109" s="51" t="s">
        <v>16</v>
      </c>
      <c r="I109" s="52">
        <f t="shared" si="6"/>
        <v>1.5106134259259262E-2</v>
      </c>
      <c r="J109" s="52">
        <v>8.2175925925925917E-5</v>
      </c>
      <c r="K109" s="51"/>
    </row>
    <row r="110" spans="1:11" x14ac:dyDescent="0.25">
      <c r="A110" s="50">
        <v>107</v>
      </c>
      <c r="B110" s="50">
        <v>11</v>
      </c>
      <c r="C110" s="51" t="s">
        <v>43</v>
      </c>
      <c r="D110" s="51" t="s">
        <v>226</v>
      </c>
      <c r="E110" s="51" t="s">
        <v>227</v>
      </c>
      <c r="F110" s="51" t="str">
        <f t="shared" si="7"/>
        <v>Hugo Carey</v>
      </c>
      <c r="G110" s="52">
        <v>2.0457060185185186E-2</v>
      </c>
      <c r="H110" s="51" t="s">
        <v>149</v>
      </c>
      <c r="I110" s="52">
        <f t="shared" si="6"/>
        <v>1.5175578703703707E-2</v>
      </c>
      <c r="J110" s="52">
        <v>6.9444444444444444E-5</v>
      </c>
      <c r="K110" s="51"/>
    </row>
    <row r="111" spans="1:11" x14ac:dyDescent="0.25">
      <c r="A111" s="50">
        <v>108</v>
      </c>
      <c r="B111" s="50">
        <v>12</v>
      </c>
      <c r="C111" s="51" t="s">
        <v>43</v>
      </c>
      <c r="D111" s="51" t="s">
        <v>60</v>
      </c>
      <c r="E111" s="51" t="s">
        <v>228</v>
      </c>
      <c r="F111" s="51" t="str">
        <f t="shared" si="7"/>
        <v>Sam Hayes</v>
      </c>
      <c r="G111" s="52">
        <v>2.0516319444444445E-2</v>
      </c>
      <c r="H111" s="51" t="s">
        <v>16</v>
      </c>
      <c r="I111" s="52">
        <f t="shared" si="6"/>
        <v>1.5234837962962966E-2</v>
      </c>
      <c r="J111" s="52">
        <v>5.9259259259259253E-5</v>
      </c>
      <c r="K111" s="51"/>
    </row>
    <row r="112" spans="1:11" x14ac:dyDescent="0.25">
      <c r="A112" s="50">
        <v>109</v>
      </c>
      <c r="B112" s="50">
        <v>13</v>
      </c>
      <c r="C112" s="51" t="s">
        <v>43</v>
      </c>
      <c r="D112" s="51" t="s">
        <v>229</v>
      </c>
      <c r="E112" s="51" t="s">
        <v>230</v>
      </c>
      <c r="F112" s="51" t="str">
        <f t="shared" si="7"/>
        <v>Charles Lewis</v>
      </c>
      <c r="G112" s="52">
        <v>2.060474537037037E-2</v>
      </c>
      <c r="H112" s="51" t="s">
        <v>16</v>
      </c>
      <c r="I112" s="52">
        <f t="shared" si="6"/>
        <v>1.5323263888888891E-2</v>
      </c>
      <c r="J112" s="52">
        <v>8.8425925925925919E-5</v>
      </c>
      <c r="K112" s="51"/>
    </row>
    <row r="113" spans="1:13" x14ac:dyDescent="0.25">
      <c r="A113" s="50">
        <v>110</v>
      </c>
      <c r="B113" s="50">
        <v>14</v>
      </c>
      <c r="C113" s="51" t="s">
        <v>43</v>
      </c>
      <c r="D113" s="51" t="s">
        <v>92</v>
      </c>
      <c r="E113" s="51" t="s">
        <v>231</v>
      </c>
      <c r="F113" s="51" t="str">
        <f t="shared" si="7"/>
        <v>Luke Russell</v>
      </c>
      <c r="G113" s="52">
        <v>2.1133912037037038E-2</v>
      </c>
      <c r="H113" s="51" t="s">
        <v>16</v>
      </c>
      <c r="I113" s="52">
        <f t="shared" si="6"/>
        <v>1.5852430555555557E-2</v>
      </c>
      <c r="J113" s="52">
        <v>5.2916666666666661E-4</v>
      </c>
      <c r="K113" s="51"/>
    </row>
    <row r="114" spans="1:13" x14ac:dyDescent="0.25">
      <c r="A114" s="54">
        <v>48</v>
      </c>
      <c r="B114" s="54">
        <v>1</v>
      </c>
      <c r="C114" s="55" t="s">
        <v>49</v>
      </c>
      <c r="D114" s="55" t="s">
        <v>141</v>
      </c>
      <c r="E114" s="55" t="s">
        <v>142</v>
      </c>
      <c r="F114" s="55" t="str">
        <f t="shared" si="7"/>
        <v>Molly Cook</v>
      </c>
      <c r="G114" s="56">
        <v>1.159386574074074E-2</v>
      </c>
      <c r="H114" s="55" t="s">
        <v>140</v>
      </c>
      <c r="I114" s="56">
        <f t="shared" si="6"/>
        <v>1.6129050925925929E-2</v>
      </c>
      <c r="J114" s="56">
        <v>2.7662037037037038E-4</v>
      </c>
      <c r="K114" s="55"/>
    </row>
    <row r="115" spans="1:13" x14ac:dyDescent="0.25">
      <c r="A115" s="54">
        <v>57</v>
      </c>
      <c r="B115" s="54">
        <v>2</v>
      </c>
      <c r="C115" s="55" t="s">
        <v>49</v>
      </c>
      <c r="D115" s="55" t="s">
        <v>155</v>
      </c>
      <c r="E115" s="55" t="s">
        <v>156</v>
      </c>
      <c r="F115" s="55" t="str">
        <f t="shared" si="7"/>
        <v>Jade Millard</v>
      </c>
      <c r="G115" s="56">
        <v>1.2828819444444443E-2</v>
      </c>
      <c r="H115" s="55" t="s">
        <v>140</v>
      </c>
      <c r="I115" s="56">
        <f t="shared" si="6"/>
        <v>1.6274884259259263E-2</v>
      </c>
      <c r="J115" s="56">
        <v>1.4583333333333335E-4</v>
      </c>
      <c r="K115" s="55"/>
      <c r="L115" s="31"/>
      <c r="M115" s="31"/>
    </row>
    <row r="116" spans="1:13" x14ac:dyDescent="0.25">
      <c r="A116" s="54">
        <v>78</v>
      </c>
      <c r="B116" s="54">
        <v>3</v>
      </c>
      <c r="C116" s="55" t="s">
        <v>49</v>
      </c>
      <c r="D116" s="55" t="s">
        <v>53</v>
      </c>
      <c r="E116" s="55" t="s">
        <v>39</v>
      </c>
      <c r="F116" s="55" t="str">
        <f t="shared" si="7"/>
        <v>Isla Scruby</v>
      </c>
      <c r="G116" s="56">
        <v>1.4112962962962964E-2</v>
      </c>
      <c r="H116" s="55" t="s">
        <v>31</v>
      </c>
      <c r="I116" s="56">
        <f t="shared" si="6"/>
        <v>1.6318402777777782E-2</v>
      </c>
      <c r="J116" s="56">
        <v>4.3518518518518519E-5</v>
      </c>
      <c r="K116" s="55"/>
    </row>
  </sheetData>
  <autoFilter ref="A3:K3" xr:uid="{00000000-0009-0000-0000-000001000000}"/>
  <sortState xmlns:xlrd2="http://schemas.microsoft.com/office/spreadsheetml/2017/richdata2" ref="A4:K116">
    <sortCondition ref="C4:C116"/>
    <sortCondition ref="G4:G116"/>
  </sortState>
  <mergeCells count="2">
    <mergeCell ref="A2:E2"/>
    <mergeCell ref="A1:K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CC Meet1 at SPSC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Nicole Luttrell</cp:lastModifiedBy>
  <cp:lastPrinted>2020-05-20T03:06:21Z</cp:lastPrinted>
  <dcterms:created xsi:type="dcterms:W3CDTF">2020-05-18T04:06:02Z</dcterms:created>
  <dcterms:modified xsi:type="dcterms:W3CDTF">2020-08-20T04:44:02Z</dcterms:modified>
  <cp:category/>
</cp:coreProperties>
</file>