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e1d29f8824bedf8/Desktop/Sport Info/"/>
    </mc:Choice>
  </mc:AlternateContent>
  <xr:revisionPtr revIDLastSave="39" documentId="8_{53F75467-C7E4-4E9E-9F7C-3354864518C7}" xr6:coauthVersionLast="47" xr6:coauthVersionMax="47" xr10:uidLastSave="{5338BAEE-874C-40D6-A412-60EAE582E2EC}"/>
  <bookViews>
    <workbookView xWindow="20370" yWindow="-120" windowWidth="29040" windowHeight="15840" xr2:uid="{00000000-000D-0000-FFFF-FFFF00000000}"/>
  </bookViews>
  <sheets>
    <sheet name="2022 St Peters Meet Updated" sheetId="7" r:id="rId1"/>
    <sheet name="2022 St Peters Meet Original " sheetId="1" r:id="rId2"/>
    <sheet name="Sheet1" sheetId="4" r:id="rId3"/>
    <sheet name="Raw Data" sheetId="3" r:id="rId4"/>
  </sheets>
  <definedNames>
    <definedName name="_xlnm._FilterDatabase" localSheetId="3" hidden="1">'Raw Data'!$A$3:$K$3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05" i="7" l="1"/>
  <c r="Q104" i="7"/>
  <c r="P103" i="7"/>
  <c r="Q101" i="7"/>
  <c r="P101" i="7"/>
  <c r="P107" i="7" s="1"/>
  <c r="Q100" i="7"/>
  <c r="Q99" i="7"/>
  <c r="Q98" i="7"/>
  <c r="Q97" i="7"/>
  <c r="Q107" i="7" s="1"/>
  <c r="P60" i="7"/>
  <c r="Q59" i="7"/>
  <c r="P59" i="7"/>
  <c r="P58" i="7"/>
  <c r="P57" i="7"/>
  <c r="Q56" i="7"/>
  <c r="P56" i="7"/>
  <c r="P55" i="7"/>
  <c r="Q53" i="7"/>
  <c r="P53" i="7"/>
  <c r="Q52" i="7"/>
  <c r="P52" i="7"/>
  <c r="Q51" i="7"/>
  <c r="Q50" i="7"/>
  <c r="P50" i="7"/>
  <c r="Q49" i="7"/>
  <c r="Q61" i="7" s="1"/>
  <c r="P49" i="7"/>
  <c r="P61" i="7" s="1"/>
  <c r="P14" i="7"/>
  <c r="Q13" i="7"/>
  <c r="Q12" i="7"/>
  <c r="P12" i="7"/>
  <c r="Q10" i="7"/>
  <c r="Q8" i="7"/>
  <c r="Q7" i="7"/>
  <c r="Q17" i="7" s="1"/>
  <c r="P7" i="7"/>
  <c r="P6" i="7"/>
  <c r="P17" i="7" s="1"/>
  <c r="P55" i="1"/>
  <c r="P6" i="1" l="1"/>
  <c r="P103" i="1"/>
  <c r="P105" i="1"/>
  <c r="P101" i="1"/>
  <c r="Q101" i="1"/>
  <c r="Q99" i="1"/>
  <c r="Q56" i="1"/>
  <c r="Q52" i="1"/>
  <c r="Q50" i="1"/>
  <c r="Q51" i="1"/>
  <c r="P52" i="1"/>
  <c r="P59" i="1"/>
  <c r="P58" i="1"/>
  <c r="P53" i="1"/>
  <c r="P60" i="1"/>
  <c r="P57" i="1"/>
  <c r="P50" i="1"/>
  <c r="P49" i="1"/>
  <c r="Q13" i="1"/>
  <c r="Q10" i="1"/>
  <c r="Q8" i="1"/>
  <c r="Q7" i="1"/>
  <c r="P14" i="1"/>
  <c r="P12" i="1"/>
  <c r="P7" i="1"/>
  <c r="Q97" i="1"/>
  <c r="Q98" i="1"/>
  <c r="Q100" i="1"/>
  <c r="Q104" i="1"/>
  <c r="Q59" i="1"/>
  <c r="P15" i="1"/>
  <c r="P98" i="1" l="1"/>
  <c r="P100" i="1"/>
  <c r="Q53" i="1"/>
  <c r="Q49" i="1"/>
  <c r="Q9" i="1"/>
  <c r="Q12" i="1"/>
  <c r="Q17" i="1"/>
  <c r="P9" i="1"/>
  <c r="P10" i="1"/>
  <c r="Q61" i="1" l="1"/>
  <c r="Q107" i="1"/>
  <c r="P107" i="1"/>
  <c r="P61" i="1"/>
  <c r="P17" i="1"/>
</calcChain>
</file>

<file path=xl/sharedStrings.xml><?xml version="1.0" encoding="utf-8"?>
<sst xmlns="http://schemas.openxmlformats.org/spreadsheetml/2006/main" count="760" uniqueCount="194">
  <si>
    <r>
      <t xml:space="preserve">Cross Country Results - </t>
    </r>
    <r>
      <rPr>
        <b/>
        <sz val="14"/>
        <color theme="4" tint="-0.249977111117893"/>
        <rFont val="Calibri (Body)"/>
      </rPr>
      <t>(Saint Peter's Boys Host Day Wednesday May 18 2022</t>
    </r>
    <r>
      <rPr>
        <b/>
        <sz val="14"/>
        <color theme="1"/>
        <rFont val="Calibri"/>
        <family val="2"/>
        <scheme val="minor"/>
      </rPr>
      <t>)</t>
    </r>
  </si>
  <si>
    <t>Cross Country Scoring Sheet – Senior Boys and Girls</t>
  </si>
  <si>
    <t>Boys Year 10-12</t>
  </si>
  <si>
    <t>Girls Year 10-12</t>
  </si>
  <si>
    <t>Points Accummulated</t>
  </si>
  <si>
    <t>Race Placing</t>
  </si>
  <si>
    <t>Points</t>
  </si>
  <si>
    <t>Runner Name</t>
  </si>
  <si>
    <t>Runners Time</t>
  </si>
  <si>
    <t>School</t>
  </si>
  <si>
    <t>School Initial</t>
  </si>
  <si>
    <t>School Name</t>
  </si>
  <si>
    <t>Senior Boys</t>
  </si>
  <si>
    <t>Senior Girls</t>
  </si>
  <si>
    <t>Alice Braithwaite</t>
  </si>
  <si>
    <t>St Peters Girls</t>
  </si>
  <si>
    <t>CC</t>
  </si>
  <si>
    <t>St Peters Boys</t>
  </si>
  <si>
    <t>Fraser Connel</t>
  </si>
  <si>
    <t>St Peters</t>
  </si>
  <si>
    <t>Lucy Allen</t>
  </si>
  <si>
    <t>Pulteney</t>
  </si>
  <si>
    <t>IC</t>
  </si>
  <si>
    <t>Immanuel</t>
  </si>
  <si>
    <t>Jono Harris</t>
  </si>
  <si>
    <t>Jade Millard</t>
  </si>
  <si>
    <t>LC</t>
  </si>
  <si>
    <t>Loreto</t>
  </si>
  <si>
    <t>Riley Craig</t>
  </si>
  <si>
    <t>Rostrevor</t>
  </si>
  <si>
    <t>Amelia Vickery</t>
  </si>
  <si>
    <t>Concordia</t>
  </si>
  <si>
    <t>MC</t>
  </si>
  <si>
    <t>Mercedes</t>
  </si>
  <si>
    <t>Rohan Scruby</t>
  </si>
  <si>
    <t>25:16</t>
  </si>
  <si>
    <t>Daisy Braithwaite</t>
  </si>
  <si>
    <t>PGS</t>
  </si>
  <si>
    <t>Alec Disney</t>
  </si>
  <si>
    <t>Dani Cox</t>
  </si>
  <si>
    <t>SIC</t>
  </si>
  <si>
    <t>St Ignatius</t>
  </si>
  <si>
    <t>Tom Orton</t>
  </si>
  <si>
    <t>Abbey Wilkinson</t>
  </si>
  <si>
    <t>SPSC</t>
  </si>
  <si>
    <t>William Bowden</t>
  </si>
  <si>
    <t>Imogen Smith</t>
  </si>
  <si>
    <t>SPG</t>
  </si>
  <si>
    <t>St Peter's Girls</t>
  </si>
  <si>
    <t>Lady Murphy</t>
  </si>
  <si>
    <t>Anina Lau</t>
  </si>
  <si>
    <t>CBC</t>
  </si>
  <si>
    <t>Sophie Haarsma</t>
  </si>
  <si>
    <t>Participation Points for Runners who finish out side of the top 15</t>
  </si>
  <si>
    <t>Cross Country Scoring Sheet – Middle Boys and Girls</t>
  </si>
  <si>
    <t>Boys Year 7-9</t>
  </si>
  <si>
    <t>Girls Year 7-9</t>
  </si>
  <si>
    <t>Middle Boys</t>
  </si>
  <si>
    <t>Middle Girls</t>
  </si>
  <si>
    <t>Stephen Lacroix-Sneyd</t>
  </si>
  <si>
    <t>Elodie De Wit</t>
  </si>
  <si>
    <t>Joseph Hewson</t>
  </si>
  <si>
    <t>PAC</t>
  </si>
  <si>
    <t>Isla Fahey</t>
  </si>
  <si>
    <t>Thomas George</t>
  </si>
  <si>
    <t>Malaika Mcleod</t>
  </si>
  <si>
    <t>Oliver Fenton</t>
  </si>
  <si>
    <t>Elise Dandie</t>
  </si>
  <si>
    <t>Enzo Leopardi</t>
  </si>
  <si>
    <t>Ruby Richards</t>
  </si>
  <si>
    <t>Archie Braithwaite</t>
  </si>
  <si>
    <t>Tara Nightingale</t>
  </si>
  <si>
    <t>Juvo Doko</t>
  </si>
  <si>
    <t>Carys Kinsella-white</t>
  </si>
  <si>
    <t>Sam Williams</t>
  </si>
  <si>
    <t>Charlotte Mcauliffe</t>
  </si>
  <si>
    <t>Sam Glasson</t>
  </si>
  <si>
    <t>Zara Trim</t>
  </si>
  <si>
    <t>Shreyus Arramraj</t>
  </si>
  <si>
    <t>Saskia Kellaway</t>
  </si>
  <si>
    <t>James Haskard</t>
  </si>
  <si>
    <t>Lara Maione</t>
  </si>
  <si>
    <t>Woodcroft</t>
  </si>
  <si>
    <t>Kasyful Rahman</t>
  </si>
  <si>
    <t>Grace Marin</t>
  </si>
  <si>
    <t>Saffin Gue</t>
  </si>
  <si>
    <t>Lucas Herder</t>
  </si>
  <si>
    <t>Jack Mcauliffe</t>
  </si>
  <si>
    <t>Boys Year 7 - 9</t>
  </si>
  <si>
    <t>Girls Year 7 - 9</t>
  </si>
  <si>
    <t>Hamish Sutton</t>
  </si>
  <si>
    <t>Kai Bettany</t>
  </si>
  <si>
    <t>Jacob Sutton</t>
  </si>
  <si>
    <t>Isaac Trewartha</t>
  </si>
  <si>
    <t>Thomas Bitter</t>
  </si>
  <si>
    <t>Jayden Mu</t>
  </si>
  <si>
    <t>Josh Toohey</t>
  </si>
  <si>
    <t>Jack Shrowder</t>
  </si>
  <si>
    <t>Gustaw Czechowicz</t>
  </si>
  <si>
    <t>Louis Von Doussa</t>
  </si>
  <si>
    <t>Adam Marshall</t>
  </si>
  <si>
    <t xml:space="preserve">Jacob Carter </t>
  </si>
  <si>
    <t>Spencer Johns</t>
  </si>
  <si>
    <t>Adam Ellis</t>
  </si>
  <si>
    <t>Chase Fenton</t>
  </si>
  <si>
    <t>Tom ALcorn</t>
  </si>
  <si>
    <t>Zach Hoberg</t>
  </si>
  <si>
    <t>Toby Everett</t>
  </si>
  <si>
    <t>Liam Kelsh</t>
  </si>
  <si>
    <t>Adam Pivato</t>
  </si>
  <si>
    <t>Will Kyros</t>
  </si>
  <si>
    <t>Kenny Wang</t>
  </si>
  <si>
    <t>Jesse Marafioti</t>
  </si>
  <si>
    <t>Liam Woolford</t>
  </si>
  <si>
    <t>24:04</t>
  </si>
  <si>
    <t>Jake Nguyen</t>
  </si>
  <si>
    <t>NA</t>
  </si>
  <si>
    <t>Lawson Jones</t>
  </si>
  <si>
    <t>20:23</t>
  </si>
  <si>
    <t>Cross Country Scoring Sheet – Primary Boys and Girls</t>
  </si>
  <si>
    <t>Boys Year 4-6</t>
  </si>
  <si>
    <t>Girls Year 4-6</t>
  </si>
  <si>
    <t>Primary Boys</t>
  </si>
  <si>
    <t>Primary Girls</t>
  </si>
  <si>
    <t>Taj Panelli</t>
  </si>
  <si>
    <t>Grace Cornish</t>
  </si>
  <si>
    <t>Emerson Smith</t>
  </si>
  <si>
    <t>Alexandra Holland</t>
  </si>
  <si>
    <t>Blaise Stewart</t>
  </si>
  <si>
    <t>Dora Rossi-Fedele</t>
  </si>
  <si>
    <t>Andrew Lucas</t>
  </si>
  <si>
    <t>Erin Reeves</t>
  </si>
  <si>
    <t xml:space="preserve">Mercedes </t>
  </si>
  <si>
    <t>Charlie Camilleri</t>
  </si>
  <si>
    <t>Annabel Campbell</t>
  </si>
  <si>
    <t>Mathew Harris</t>
  </si>
  <si>
    <t>Juliette Johnston</t>
  </si>
  <si>
    <t xml:space="preserve">St Ignatius </t>
  </si>
  <si>
    <t>James Hollington</t>
  </si>
  <si>
    <t>Amelia Cavagnoro</t>
  </si>
  <si>
    <t>Noah Burton-Howard</t>
  </si>
  <si>
    <t>Vivienne McNamara</t>
  </si>
  <si>
    <t>Jack Cornish</t>
  </si>
  <si>
    <t>Jasmine Jarasmas</t>
  </si>
  <si>
    <t>Isaac Campbell</t>
  </si>
  <si>
    <t>Tom Ciccicioppo</t>
  </si>
  <si>
    <t>Charlie Bermingham</t>
  </si>
  <si>
    <t>Nicholas Clentnthons</t>
  </si>
  <si>
    <t>Percy Stanley</t>
  </si>
  <si>
    <t>Isaac Downes</t>
  </si>
  <si>
    <t>Participation Points for Runners who finish out side of the top 10</t>
  </si>
  <si>
    <t>Ziggy McKenna</t>
  </si>
  <si>
    <t>Angus Hollington</t>
  </si>
  <si>
    <t>Willis Partt</t>
  </si>
  <si>
    <t>Harry Hicks</t>
  </si>
  <si>
    <t>Joshua Nguyen</t>
  </si>
  <si>
    <t>Jack Trussell</t>
  </si>
  <si>
    <t>Hugo Matthews</t>
  </si>
  <si>
    <t>Archie Handshin</t>
  </si>
  <si>
    <t>Will Marshall</t>
  </si>
  <si>
    <t>Lorenzo Del Cin</t>
  </si>
  <si>
    <t>Asher Brittingham</t>
  </si>
  <si>
    <t>Basil Rossi- Fedele</t>
  </si>
  <si>
    <t>Oliver Tang</t>
  </si>
  <si>
    <t>Jack Lai</t>
  </si>
  <si>
    <t>Mathew Tran</t>
  </si>
  <si>
    <t>Eli Thomson</t>
  </si>
  <si>
    <t>Guntaas Toor</t>
  </si>
  <si>
    <t>Sidhansh Arramraj</t>
  </si>
  <si>
    <t>Oliver Heath</t>
  </si>
  <si>
    <t xml:space="preserve">Cross Country Results - </t>
  </si>
  <si>
    <t>Each School to Update distances etc</t>
  </si>
  <si>
    <t>Order of Finish</t>
  </si>
  <si>
    <t>Category Place</t>
  </si>
  <si>
    <t>Category</t>
  </si>
  <si>
    <t>First Name</t>
  </si>
  <si>
    <t>Last Name</t>
  </si>
  <si>
    <t>Full Name</t>
  </si>
  <si>
    <t>Running Time</t>
  </si>
  <si>
    <t>Time</t>
  </si>
  <si>
    <t>Gap</t>
  </si>
  <si>
    <t>Note</t>
  </si>
  <si>
    <t>Year Level</t>
  </si>
  <si>
    <t>Distance</t>
  </si>
  <si>
    <t>Primary Boys and Girls</t>
  </si>
  <si>
    <t>Year 3 - 6</t>
  </si>
  <si>
    <t>2 km (1 lap)</t>
  </si>
  <si>
    <t>Middle Boys and Girls</t>
  </si>
  <si>
    <t>Year 7 - 9</t>
  </si>
  <si>
    <t>4 km (2 laps)</t>
  </si>
  <si>
    <t>Year 10 - 12</t>
  </si>
  <si>
    <t>6 km (3 laps)</t>
  </si>
  <si>
    <t>24:45</t>
  </si>
  <si>
    <t>Elisa Farah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</si>
</sst>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4"/>
      <color theme="4" tint="-0.249977111117893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2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0" xfId="1"/>
    <xf numFmtId="0" fontId="2" fillId="0" borderId="4" xfId="1" applyBorder="1"/>
    <xf numFmtId="0" fontId="2" fillId="0" borderId="0" xfId="1" applyAlignment="1">
      <alignment horizontal="center"/>
    </xf>
    <xf numFmtId="0" fontId="2" fillId="0" borderId="0" xfId="1" applyAlignment="1">
      <alignment vertical="center"/>
    </xf>
    <xf numFmtId="0" fontId="2" fillId="0" borderId="4" xfId="1" applyBorder="1" applyAlignment="1">
      <alignment vertical="center"/>
    </xf>
    <xf numFmtId="47" fontId="2" fillId="0" borderId="0" xfId="1" applyNumberFormat="1"/>
    <xf numFmtId="47" fontId="2" fillId="0" borderId="0" xfId="1" applyNumberFormat="1" applyAlignment="1">
      <alignment horizontal="center"/>
    </xf>
    <xf numFmtId="20" fontId="2" fillId="0" borderId="0" xfId="1" applyNumberFormat="1"/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vertical="center"/>
    </xf>
    <xf numFmtId="47" fontId="5" fillId="2" borderId="4" xfId="1" applyNumberFormat="1" applyFont="1" applyFill="1" applyBorder="1" applyAlignment="1">
      <alignment horizontal="center" vertical="center"/>
    </xf>
    <xf numFmtId="0" fontId="2" fillId="2" borderId="4" xfId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4" xfId="0" applyBorder="1"/>
    <xf numFmtId="0" fontId="0" fillId="0" borderId="4" xfId="0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0" fillId="3" borderId="4" xfId="0" applyFill="1" applyBorder="1" applyAlignment="1">
      <alignment horizontal="center" vertical="center" wrapText="1"/>
    </xf>
    <xf numFmtId="0" fontId="0" fillId="3" borderId="16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2" fillId="3" borderId="4" xfId="1" applyFill="1" applyBorder="1" applyAlignment="1">
      <alignment horizontal="center"/>
    </xf>
    <xf numFmtId="0" fontId="2" fillId="3" borderId="4" xfId="1" applyFill="1" applyBorder="1"/>
    <xf numFmtId="47" fontId="2" fillId="3" borderId="4" xfId="1" applyNumberFormat="1" applyFill="1" applyBorder="1"/>
    <xf numFmtId="20" fontId="2" fillId="3" borderId="4" xfId="1" applyNumberFormat="1" applyFill="1" applyBorder="1"/>
    <xf numFmtId="0" fontId="1" fillId="3" borderId="4" xfId="1" applyFont="1" applyFill="1" applyBorder="1"/>
    <xf numFmtId="47" fontId="1" fillId="3" borderId="4" xfId="1" applyNumberFormat="1" applyFont="1" applyFill="1" applyBorder="1"/>
    <xf numFmtId="0" fontId="10" fillId="0" borderId="0" xfId="1" applyFont="1"/>
    <xf numFmtId="2" fontId="0" fillId="0" borderId="4" xfId="0" applyNumberFormat="1" applyBorder="1" applyAlignment="1">
      <alignment vertical="center" wrapText="1"/>
    </xf>
    <xf numFmtId="2" fontId="8" fillId="0" borderId="0" xfId="0" applyNumberFormat="1" applyFont="1" applyAlignment="1">
      <alignment horizontal="center"/>
    </xf>
    <xf numFmtId="2" fontId="0" fillId="0" borderId="0" xfId="0" applyNumberFormat="1"/>
    <xf numFmtId="2" fontId="0" fillId="0" borderId="6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vertical="center" wrapText="1"/>
    </xf>
    <xf numFmtId="2" fontId="0" fillId="0" borderId="11" xfId="0" applyNumberFormat="1" applyBorder="1" applyAlignment="1">
      <alignment vertical="center" wrapText="1"/>
    </xf>
    <xf numFmtId="2" fontId="0" fillId="0" borderId="0" xfId="0" applyNumberFormat="1" applyAlignment="1">
      <alignment vertical="center" wrapText="1"/>
    </xf>
    <xf numFmtId="2" fontId="0" fillId="0" borderId="14" xfId="0" applyNumberFormat="1" applyBorder="1" applyAlignment="1">
      <alignment vertical="center" wrapText="1"/>
    </xf>
    <xf numFmtId="0" fontId="0" fillId="0" borderId="22" xfId="0" applyBorder="1"/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2" fontId="0" fillId="3" borderId="16" xfId="0" applyNumberFormat="1" applyFill="1" applyBorder="1" applyAlignment="1">
      <alignment vertical="center" wrapText="1"/>
    </xf>
    <xf numFmtId="2" fontId="0" fillId="0" borderId="24" xfId="0" applyNumberFormat="1" applyBorder="1" applyAlignment="1">
      <alignment horizontal="center" vertical="center" wrapText="1"/>
    </xf>
    <xf numFmtId="2" fontId="0" fillId="0" borderId="22" xfId="0" applyNumberFormat="1" applyBorder="1"/>
    <xf numFmtId="20" fontId="0" fillId="0" borderId="4" xfId="0" applyNumberFormat="1" applyBorder="1" applyAlignment="1">
      <alignment vertical="center" wrapText="1"/>
    </xf>
    <xf numFmtId="20" fontId="0" fillId="0" borderId="16" xfId="0" applyNumberForma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20" fontId="0" fillId="0" borderId="28" xfId="0" applyNumberFormat="1" applyBorder="1" applyAlignment="1">
      <alignment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29" xfId="0" applyFill="1" applyBorder="1" applyAlignment="1">
      <alignment vertical="center" wrapText="1"/>
    </xf>
    <xf numFmtId="2" fontId="0" fillId="3" borderId="29" xfId="0" applyNumberFormat="1" applyFill="1" applyBorder="1" applyAlignment="1">
      <alignment vertical="center" wrapText="1"/>
    </xf>
    <xf numFmtId="0" fontId="0" fillId="3" borderId="30" xfId="0" applyFill="1" applyBorder="1" applyAlignment="1">
      <alignment vertical="center" wrapText="1"/>
    </xf>
    <xf numFmtId="20" fontId="0" fillId="0" borderId="22" xfId="0" applyNumberFormat="1" applyBorder="1"/>
    <xf numFmtId="20" fontId="0" fillId="0" borderId="14" xfId="0" applyNumberFormat="1" applyBorder="1" applyAlignment="1">
      <alignment vertical="center" wrapText="1"/>
    </xf>
    <xf numFmtId="20" fontId="0" fillId="0" borderId="11" xfId="0" applyNumberFormat="1" applyBorder="1" applyAlignment="1">
      <alignment vertical="center" wrapText="1"/>
    </xf>
    <xf numFmtId="46" fontId="0" fillId="0" borderId="16" xfId="0" applyNumberFormat="1" applyBorder="1" applyAlignment="1">
      <alignment vertical="center" wrapText="1"/>
    </xf>
    <xf numFmtId="46" fontId="0" fillId="0" borderId="4" xfId="0" applyNumberFormat="1" applyBorder="1" applyAlignment="1">
      <alignment vertical="center" wrapText="1"/>
    </xf>
    <xf numFmtId="49" fontId="0" fillId="0" borderId="4" xfId="0" applyNumberFormat="1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0" fillId="0" borderId="31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2" fontId="0" fillId="0" borderId="32" xfId="0" applyNumberFormat="1" applyBorder="1"/>
    <xf numFmtId="20" fontId="0" fillId="0" borderId="32" xfId="0" applyNumberFormat="1" applyBorder="1"/>
    <xf numFmtId="0" fontId="0" fillId="0" borderId="16" xfId="0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0" fillId="0" borderId="33" xfId="0" applyBorder="1"/>
    <xf numFmtId="2" fontId="0" fillId="0" borderId="33" xfId="0" applyNumberFormat="1" applyBorder="1" applyAlignment="1">
      <alignment horizontal="right"/>
    </xf>
    <xf numFmtId="49" fontId="0" fillId="0" borderId="22" xfId="0" applyNumberFormat="1" applyBorder="1" applyAlignment="1">
      <alignment horizontal="right"/>
    </xf>
    <xf numFmtId="0" fontId="9" fillId="0" borderId="22" xfId="0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8" xfId="1" applyBorder="1" applyAlignment="1">
      <alignment horizontal="center"/>
    </xf>
    <xf numFmtId="0" fontId="2" fillId="0" borderId="19" xfId="1" applyBorder="1" applyAlignment="1">
      <alignment horizontal="center"/>
    </xf>
    <xf numFmtId="0" fontId="2" fillId="0" borderId="20" xfId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/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2" fontId="0" fillId="0" borderId="6" xfId="0" applyNumberForma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/>
    <xf numFmtId="0" fontId="0" fillId="0" borderId="35" xfId="0" applyBorder="1"/>
    <xf numFmtId="49" fontId="0" fillId="0" borderId="16" xfId="0" applyNumberFormat="1" applyBorder="1" applyAlignment="1">
      <alignment horizontal="right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FDFF"/>
      <color rgb="FFFFCAFC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61A74-99C3-4E34-B410-2B3FACA75503}">
  <dimension ref="A1:Q138"/>
  <sheetViews>
    <sheetView tabSelected="1" zoomScale="95" zoomScaleNormal="95" workbookViewId="0">
      <selection activeCell="D34" sqref="D34"/>
    </sheetView>
  </sheetViews>
  <sheetFormatPr defaultColWidth="8.85546875" defaultRowHeight="15"/>
  <cols>
    <col min="1" max="1" width="7.28515625" customWidth="1"/>
    <col min="2" max="2" width="6.42578125" customWidth="1"/>
    <col min="3" max="3" width="23.85546875" customWidth="1"/>
    <col min="4" max="4" width="14" style="53" customWidth="1"/>
    <col min="5" max="5" width="20.28515625" customWidth="1"/>
    <col min="6" max="6" width="3.42578125" customWidth="1"/>
    <col min="7" max="7" width="7.28515625" customWidth="1"/>
    <col min="8" max="8" width="6" customWidth="1"/>
    <col min="9" max="9" width="24.28515625" customWidth="1"/>
    <col min="10" max="10" width="9" style="53" customWidth="1"/>
    <col min="11" max="11" width="20.85546875" customWidth="1"/>
    <col min="12" max="13" width="4.140625" customWidth="1"/>
    <col min="14" max="14" width="11" hidden="1" customWidth="1"/>
    <col min="15" max="15" width="18.140625" customWidth="1"/>
    <col min="16" max="16" width="11" customWidth="1"/>
    <col min="17" max="17" width="10.5703125" customWidth="1"/>
  </cols>
  <sheetData>
    <row r="1" spans="1:17" ht="21.2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7" ht="21.2" customHeight="1">
      <c r="A2" s="88"/>
      <c r="B2" s="88"/>
      <c r="C2" s="88"/>
      <c r="D2" s="52"/>
      <c r="E2" s="88"/>
      <c r="F2" s="88"/>
      <c r="G2" s="88"/>
      <c r="H2" s="88"/>
      <c r="I2" s="88"/>
      <c r="J2" s="52"/>
      <c r="K2" s="88"/>
    </row>
    <row r="3" spans="1:17" ht="15.75" thickBot="1">
      <c r="A3" s="14" t="s">
        <v>1</v>
      </c>
    </row>
    <row r="4" spans="1:17" ht="15.75" customHeight="1" thickBot="1">
      <c r="A4" s="97" t="s">
        <v>2</v>
      </c>
      <c r="B4" s="98"/>
      <c r="C4" s="98"/>
      <c r="D4" s="98"/>
      <c r="E4" s="99"/>
      <c r="F4" s="89"/>
      <c r="G4" s="97" t="s">
        <v>3</v>
      </c>
      <c r="H4" s="98"/>
      <c r="I4" s="98"/>
      <c r="J4" s="98"/>
      <c r="K4" s="99"/>
      <c r="O4" s="36"/>
      <c r="P4" s="96" t="s">
        <v>4</v>
      </c>
      <c r="Q4" s="96"/>
    </row>
    <row r="5" spans="1:17" ht="30">
      <c r="A5" s="6" t="s">
        <v>5</v>
      </c>
      <c r="B5" s="7" t="s">
        <v>6</v>
      </c>
      <c r="C5" s="7" t="s">
        <v>7</v>
      </c>
      <c r="D5" s="54" t="s">
        <v>8</v>
      </c>
      <c r="E5" s="8" t="s">
        <v>9</v>
      </c>
      <c r="F5" s="89"/>
      <c r="G5" s="6" t="s">
        <v>5</v>
      </c>
      <c r="H5" s="7" t="s">
        <v>6</v>
      </c>
      <c r="I5" s="7" t="s">
        <v>7</v>
      </c>
      <c r="J5" s="54" t="s">
        <v>8</v>
      </c>
      <c r="K5" s="8" t="s">
        <v>9</v>
      </c>
      <c r="N5" s="35" t="s">
        <v>10</v>
      </c>
      <c r="O5" s="37" t="s">
        <v>11</v>
      </c>
      <c r="P5" s="37" t="s">
        <v>12</v>
      </c>
      <c r="Q5" s="37" t="s">
        <v>13</v>
      </c>
    </row>
    <row r="6" spans="1:17">
      <c r="A6" s="9"/>
      <c r="B6" s="33"/>
      <c r="D6" s="66"/>
      <c r="E6" s="10"/>
      <c r="F6" s="4"/>
      <c r="G6" s="9">
        <v>1</v>
      </c>
      <c r="H6" s="33">
        <v>20</v>
      </c>
      <c r="I6" s="5" t="s">
        <v>14</v>
      </c>
      <c r="J6" s="66">
        <v>0.7368055555555556</v>
      </c>
      <c r="K6" s="10" t="s">
        <v>15</v>
      </c>
      <c r="N6" s="35" t="s">
        <v>16</v>
      </c>
      <c r="O6" s="37" t="s">
        <v>19</v>
      </c>
      <c r="P6" s="37">
        <f>SUMIF($E$6:$E$44,O6,$B$6:$B$44)</f>
        <v>50</v>
      </c>
      <c r="Q6" s="37"/>
    </row>
    <row r="7" spans="1:17">
      <c r="A7" s="9">
        <v>1</v>
      </c>
      <c r="B7" s="33">
        <v>20</v>
      </c>
      <c r="C7" s="5" t="s">
        <v>18</v>
      </c>
      <c r="D7" s="66">
        <v>0.9819444444444444</v>
      </c>
      <c r="E7" s="10" t="s">
        <v>19</v>
      </c>
      <c r="F7" s="4"/>
      <c r="G7" s="9">
        <v>2</v>
      </c>
      <c r="H7" s="33">
        <v>18</v>
      </c>
      <c r="I7" s="5" t="s">
        <v>20</v>
      </c>
      <c r="J7" s="66">
        <v>0.75763888888888886</v>
      </c>
      <c r="K7" s="10" t="s">
        <v>21</v>
      </c>
      <c r="N7" s="35" t="s">
        <v>22</v>
      </c>
      <c r="O7" s="37" t="s">
        <v>23</v>
      </c>
      <c r="P7" s="37">
        <f>SUM(B12, B13)</f>
        <v>21</v>
      </c>
      <c r="Q7" s="37">
        <f t="shared" ref="Q7:Q15" si="0">SUMIF($K$6:$K$44,O7,$H$6:$H$44)</f>
        <v>16</v>
      </c>
    </row>
    <row r="8" spans="1:17">
      <c r="A8" s="9">
        <v>2</v>
      </c>
      <c r="B8" s="33">
        <v>18</v>
      </c>
      <c r="C8" s="5" t="s">
        <v>24</v>
      </c>
      <c r="D8" s="66">
        <v>0.98333333333333339</v>
      </c>
      <c r="E8" s="10" t="s">
        <v>19</v>
      </c>
      <c r="F8" s="4"/>
      <c r="G8" s="9">
        <v>3</v>
      </c>
      <c r="H8" s="33">
        <v>16</v>
      </c>
      <c r="I8" s="5" t="s">
        <v>25</v>
      </c>
      <c r="J8" s="66">
        <v>0.76527777777777783</v>
      </c>
      <c r="K8" s="10" t="s">
        <v>23</v>
      </c>
      <c r="N8" s="35" t="s">
        <v>26</v>
      </c>
      <c r="O8" s="37" t="s">
        <v>27</v>
      </c>
      <c r="P8" s="37"/>
      <c r="Q8" s="37">
        <f t="shared" si="0"/>
        <v>10</v>
      </c>
    </row>
    <row r="9" spans="1:17">
      <c r="A9" s="9">
        <v>3</v>
      </c>
      <c r="B9" s="33">
        <v>14</v>
      </c>
      <c r="C9" s="5" t="s">
        <v>28</v>
      </c>
      <c r="D9" s="66">
        <v>0.99861111111111101</v>
      </c>
      <c r="E9" s="10" t="s">
        <v>29</v>
      </c>
      <c r="F9" s="4"/>
      <c r="G9" s="9">
        <v>4</v>
      </c>
      <c r="H9" s="33">
        <v>14</v>
      </c>
      <c r="I9" s="5" t="s">
        <v>30</v>
      </c>
      <c r="J9" s="66">
        <v>0.78402777777777777</v>
      </c>
      <c r="K9" s="10" t="s">
        <v>31</v>
      </c>
      <c r="N9" s="35" t="s">
        <v>32</v>
      </c>
      <c r="O9" s="37" t="s">
        <v>33</v>
      </c>
      <c r="P9" s="37"/>
      <c r="Q9" s="37"/>
    </row>
    <row r="10" spans="1:17">
      <c r="A10" s="9">
        <v>4</v>
      </c>
      <c r="B10" s="33">
        <v>13</v>
      </c>
      <c r="C10" s="5" t="s">
        <v>34</v>
      </c>
      <c r="D10" s="80" t="s">
        <v>35</v>
      </c>
      <c r="E10" s="10" t="s">
        <v>31</v>
      </c>
      <c r="F10" s="4"/>
      <c r="G10" s="9">
        <v>5</v>
      </c>
      <c r="H10" s="33">
        <v>13</v>
      </c>
      <c r="I10" s="5" t="s">
        <v>36</v>
      </c>
      <c r="J10" s="66">
        <v>0.78402777777777777</v>
      </c>
      <c r="K10" s="10" t="s">
        <v>15</v>
      </c>
      <c r="N10" s="35" t="s">
        <v>37</v>
      </c>
      <c r="O10" s="37" t="s">
        <v>21</v>
      </c>
      <c r="P10" s="37"/>
      <c r="Q10" s="37">
        <f t="shared" si="0"/>
        <v>36</v>
      </c>
    </row>
    <row r="11" spans="1:17">
      <c r="A11" s="9">
        <v>5</v>
      </c>
      <c r="B11" s="33">
        <v>12</v>
      </c>
      <c r="C11" s="5" t="s">
        <v>38</v>
      </c>
      <c r="D11" s="79">
        <v>1.0979166666666667</v>
      </c>
      <c r="E11" s="10" t="s">
        <v>19</v>
      </c>
      <c r="F11" s="4"/>
      <c r="G11" s="9">
        <v>6</v>
      </c>
      <c r="H11" s="33">
        <v>12</v>
      </c>
      <c r="I11" s="5" t="s">
        <v>39</v>
      </c>
      <c r="J11" s="66">
        <v>0.7909722222222223</v>
      </c>
      <c r="K11" s="10" t="s">
        <v>15</v>
      </c>
      <c r="N11" s="35" t="s">
        <v>40</v>
      </c>
      <c r="O11" s="37" t="s">
        <v>41</v>
      </c>
      <c r="P11" s="37"/>
      <c r="Q11" s="37"/>
    </row>
    <row r="12" spans="1:17">
      <c r="A12" s="9">
        <v>6</v>
      </c>
      <c r="B12" s="33">
        <v>11</v>
      </c>
      <c r="C12" s="5" t="s">
        <v>42</v>
      </c>
      <c r="D12" s="79">
        <v>1.0979166666666667</v>
      </c>
      <c r="E12" s="10" t="s">
        <v>23</v>
      </c>
      <c r="F12" s="4"/>
      <c r="G12" s="9">
        <v>7</v>
      </c>
      <c r="H12" s="33">
        <v>11</v>
      </c>
      <c r="I12" s="5" t="s">
        <v>43</v>
      </c>
      <c r="J12" s="66">
        <v>0.81458333333333333</v>
      </c>
      <c r="K12" s="10" t="s">
        <v>21</v>
      </c>
      <c r="N12" s="35" t="s">
        <v>44</v>
      </c>
      <c r="O12" s="37" t="s">
        <v>31</v>
      </c>
      <c r="P12" s="37">
        <f>SUM(B10)</f>
        <v>13</v>
      </c>
      <c r="Q12" s="37">
        <f t="shared" si="0"/>
        <v>14</v>
      </c>
    </row>
    <row r="13" spans="1:17">
      <c r="A13" s="9">
        <v>7</v>
      </c>
      <c r="B13" s="33">
        <v>10</v>
      </c>
      <c r="C13" s="5" t="s">
        <v>45</v>
      </c>
      <c r="D13" s="79">
        <v>1.1645833333333333</v>
      </c>
      <c r="E13" s="10" t="s">
        <v>23</v>
      </c>
      <c r="F13" s="4"/>
      <c r="G13" s="9">
        <v>8</v>
      </c>
      <c r="H13" s="33">
        <v>10</v>
      </c>
      <c r="I13" s="5" t="s">
        <v>46</v>
      </c>
      <c r="J13" s="66">
        <v>0.85625000000000007</v>
      </c>
      <c r="K13" s="10" t="s">
        <v>27</v>
      </c>
      <c r="N13" s="35" t="s">
        <v>47</v>
      </c>
      <c r="O13" s="37" t="s">
        <v>15</v>
      </c>
      <c r="P13" s="37"/>
      <c r="Q13" s="37">
        <f t="shared" si="0"/>
        <v>55</v>
      </c>
    </row>
    <row r="14" spans="1:17">
      <c r="A14" s="9">
        <v>8</v>
      </c>
      <c r="B14" s="33">
        <v>9</v>
      </c>
      <c r="C14" s="5"/>
      <c r="D14" s="51"/>
      <c r="E14" s="10"/>
      <c r="F14" s="4"/>
      <c r="G14" s="9">
        <v>9</v>
      </c>
      <c r="H14" s="33">
        <v>9</v>
      </c>
      <c r="I14" s="5" t="s">
        <v>49</v>
      </c>
      <c r="J14" s="66">
        <v>0.88680555555555562</v>
      </c>
      <c r="K14" s="10" t="s">
        <v>15</v>
      </c>
      <c r="O14" s="37" t="s">
        <v>29</v>
      </c>
      <c r="P14" s="37">
        <f>SUM(B9)</f>
        <v>14</v>
      </c>
      <c r="Q14" s="37"/>
    </row>
    <row r="15" spans="1:17">
      <c r="A15" s="9">
        <v>9</v>
      </c>
      <c r="B15" s="33">
        <v>8</v>
      </c>
      <c r="C15" s="19"/>
      <c r="D15" s="55"/>
      <c r="E15" s="20"/>
      <c r="F15" s="4"/>
      <c r="G15" s="9">
        <v>10</v>
      </c>
      <c r="H15" s="118">
        <v>1</v>
      </c>
      <c r="I15" s="19" t="s">
        <v>50</v>
      </c>
      <c r="J15" s="67">
        <v>0.91388888888888886</v>
      </c>
      <c r="K15" s="20" t="s">
        <v>15</v>
      </c>
      <c r="O15" s="37" t="s">
        <v>51</v>
      </c>
      <c r="P15" s="37"/>
      <c r="Q15" s="37"/>
    </row>
    <row r="16" spans="1:17">
      <c r="A16" s="9">
        <v>10</v>
      </c>
      <c r="B16" s="33">
        <v>7</v>
      </c>
      <c r="C16" s="19"/>
      <c r="D16" s="55"/>
      <c r="E16" s="20"/>
      <c r="F16" s="4"/>
      <c r="G16" s="9">
        <v>11</v>
      </c>
      <c r="H16" s="33">
        <v>7</v>
      </c>
      <c r="I16" s="19" t="s">
        <v>52</v>
      </c>
      <c r="J16" s="78">
        <v>1.0958333333333334</v>
      </c>
      <c r="K16" s="20" t="s">
        <v>21</v>
      </c>
    </row>
    <row r="17" spans="1:17">
      <c r="A17" s="9">
        <v>11</v>
      </c>
      <c r="B17" s="33">
        <v>6</v>
      </c>
      <c r="C17" s="19"/>
      <c r="D17" s="55"/>
      <c r="E17" s="20"/>
      <c r="F17" s="4"/>
      <c r="G17" s="9">
        <v>12</v>
      </c>
      <c r="H17" s="33">
        <v>6</v>
      </c>
      <c r="I17" s="19"/>
      <c r="J17" s="55"/>
      <c r="K17" s="20"/>
      <c r="P17" s="35">
        <f>SUM(P6:P16)</f>
        <v>98</v>
      </c>
      <c r="Q17" s="35">
        <f>SUM(Q6:Q16)</f>
        <v>131</v>
      </c>
    </row>
    <row r="18" spans="1:17">
      <c r="A18" s="9">
        <v>12</v>
      </c>
      <c r="B18" s="33">
        <v>5</v>
      </c>
      <c r="C18" s="19"/>
      <c r="D18" s="55"/>
      <c r="E18" s="20"/>
      <c r="F18" s="4"/>
      <c r="G18" s="9">
        <v>13</v>
      </c>
      <c r="H18" s="33">
        <v>5</v>
      </c>
      <c r="I18" s="19"/>
      <c r="J18" s="55"/>
      <c r="K18" s="20"/>
    </row>
    <row r="19" spans="1:17">
      <c r="A19" s="9">
        <v>13</v>
      </c>
      <c r="B19" s="33">
        <v>4</v>
      </c>
      <c r="C19" s="19"/>
      <c r="D19" s="55"/>
      <c r="E19" s="20"/>
      <c r="F19" s="4"/>
      <c r="G19" s="9">
        <v>14</v>
      </c>
      <c r="H19" s="33">
        <v>4</v>
      </c>
      <c r="I19" s="19"/>
      <c r="J19" s="55"/>
      <c r="K19" s="20"/>
    </row>
    <row r="20" spans="1:17" ht="27.95" customHeight="1" thickBot="1">
      <c r="A20" s="11">
        <v>14</v>
      </c>
      <c r="B20" s="34">
        <v>3</v>
      </c>
      <c r="C20" s="12"/>
      <c r="D20" s="56"/>
      <c r="E20" s="13"/>
      <c r="F20" s="4"/>
      <c r="G20" s="11">
        <v>15</v>
      </c>
      <c r="H20" s="34">
        <v>3</v>
      </c>
      <c r="I20" s="12"/>
      <c r="J20" s="56"/>
      <c r="K20" s="13"/>
    </row>
    <row r="22" spans="1:17" ht="15.75" thickBot="1">
      <c r="A22" s="1" t="s">
        <v>53</v>
      </c>
    </row>
    <row r="23" spans="1:17" ht="15.75" customHeight="1" thickBot="1">
      <c r="A23" s="97" t="s">
        <v>2</v>
      </c>
      <c r="B23" s="98"/>
      <c r="C23" s="98"/>
      <c r="D23" s="98"/>
      <c r="E23" s="99"/>
      <c r="F23" s="89"/>
      <c r="G23" s="97" t="s">
        <v>3</v>
      </c>
      <c r="H23" s="98"/>
      <c r="I23" s="98"/>
      <c r="J23" s="98"/>
      <c r="K23" s="99"/>
    </row>
    <row r="24" spans="1:17" ht="30">
      <c r="A24" s="6" t="s">
        <v>5</v>
      </c>
      <c r="B24" s="7" t="s">
        <v>6</v>
      </c>
      <c r="C24" s="7" t="s">
        <v>7</v>
      </c>
      <c r="D24" s="54" t="s">
        <v>8</v>
      </c>
      <c r="E24" s="8" t="s">
        <v>9</v>
      </c>
      <c r="F24" s="89"/>
      <c r="G24" s="6" t="s">
        <v>5</v>
      </c>
      <c r="H24" s="7" t="s">
        <v>6</v>
      </c>
      <c r="I24" s="7" t="s">
        <v>7</v>
      </c>
      <c r="J24" s="54" t="s">
        <v>8</v>
      </c>
      <c r="K24" s="8" t="s">
        <v>9</v>
      </c>
    </row>
    <row r="25" spans="1:17">
      <c r="A25" s="9">
        <v>16</v>
      </c>
      <c r="B25" s="33">
        <v>1</v>
      </c>
      <c r="C25" s="5"/>
      <c r="D25" s="51"/>
      <c r="E25" s="10"/>
      <c r="F25" s="4"/>
      <c r="G25" s="9">
        <v>16</v>
      </c>
      <c r="H25" s="33">
        <v>1</v>
      </c>
      <c r="I25" s="5"/>
      <c r="J25" s="51"/>
      <c r="K25" s="10"/>
    </row>
    <row r="26" spans="1:17">
      <c r="A26" s="9">
        <v>17</v>
      </c>
      <c r="B26" s="33">
        <v>1</v>
      </c>
      <c r="C26" s="5"/>
      <c r="D26" s="51"/>
      <c r="E26" s="10"/>
      <c r="F26" s="4"/>
      <c r="G26" s="9">
        <v>17</v>
      </c>
      <c r="H26" s="33">
        <v>1</v>
      </c>
      <c r="I26" s="5"/>
      <c r="J26" s="51"/>
      <c r="K26" s="10"/>
    </row>
    <row r="27" spans="1:17">
      <c r="A27" s="9">
        <v>18</v>
      </c>
      <c r="B27" s="33">
        <v>1</v>
      </c>
      <c r="C27" s="5"/>
      <c r="D27" s="51"/>
      <c r="E27" s="10"/>
      <c r="F27" s="4"/>
      <c r="G27" s="9">
        <v>18</v>
      </c>
      <c r="H27" s="33">
        <v>1</v>
      </c>
      <c r="I27" s="5"/>
      <c r="J27" s="51"/>
      <c r="K27" s="10"/>
    </row>
    <row r="28" spans="1:17">
      <c r="A28" s="9">
        <v>19</v>
      </c>
      <c r="B28" s="33">
        <v>1</v>
      </c>
      <c r="C28" s="5"/>
      <c r="D28" s="51"/>
      <c r="E28" s="10"/>
      <c r="F28" s="4"/>
      <c r="G28" s="9">
        <v>19</v>
      </c>
      <c r="H28" s="33">
        <v>1</v>
      </c>
      <c r="I28" s="5"/>
      <c r="J28" s="51"/>
      <c r="K28" s="10"/>
    </row>
    <row r="29" spans="1:17">
      <c r="A29" s="9">
        <v>20</v>
      </c>
      <c r="B29" s="33">
        <v>1</v>
      </c>
      <c r="C29" s="5"/>
      <c r="D29" s="51"/>
      <c r="E29" s="10"/>
      <c r="F29" s="4"/>
      <c r="G29" s="9">
        <v>20</v>
      </c>
      <c r="H29" s="33">
        <v>1</v>
      </c>
      <c r="I29" s="5"/>
      <c r="J29" s="51"/>
      <c r="K29" s="10"/>
    </row>
    <row r="30" spans="1:17">
      <c r="A30" s="9">
        <v>21</v>
      </c>
      <c r="B30" s="33">
        <v>1</v>
      </c>
      <c r="C30" s="5"/>
      <c r="D30" s="51"/>
      <c r="E30" s="10"/>
      <c r="F30" s="4"/>
      <c r="G30" s="9">
        <v>21</v>
      </c>
      <c r="H30" s="33">
        <v>1</v>
      </c>
      <c r="I30" s="5"/>
      <c r="J30" s="51"/>
      <c r="K30" s="10"/>
    </row>
    <row r="31" spans="1:17">
      <c r="A31" s="9">
        <v>22</v>
      </c>
      <c r="B31" s="33">
        <v>1</v>
      </c>
      <c r="C31" s="5"/>
      <c r="D31" s="51"/>
      <c r="E31" s="10"/>
      <c r="F31" s="4"/>
      <c r="G31" s="9">
        <v>22</v>
      </c>
      <c r="H31" s="33">
        <v>1</v>
      </c>
      <c r="I31" s="5"/>
      <c r="J31" s="51"/>
      <c r="K31" s="10"/>
    </row>
    <row r="32" spans="1:17">
      <c r="A32" s="9">
        <v>23</v>
      </c>
      <c r="B32" s="33">
        <v>1</v>
      </c>
      <c r="C32" s="5"/>
      <c r="D32" s="51"/>
      <c r="E32" s="10"/>
      <c r="F32" s="4"/>
      <c r="G32" s="9">
        <v>23</v>
      </c>
      <c r="H32" s="33">
        <v>1</v>
      </c>
      <c r="I32" s="5"/>
      <c r="J32" s="51"/>
      <c r="K32" s="10"/>
    </row>
    <row r="33" spans="1:17">
      <c r="A33" s="9">
        <v>24</v>
      </c>
      <c r="B33" s="33">
        <v>1</v>
      </c>
      <c r="C33" s="5"/>
      <c r="D33" s="51"/>
      <c r="E33" s="10"/>
      <c r="F33" s="4"/>
      <c r="G33" s="9">
        <v>24</v>
      </c>
      <c r="H33" s="33">
        <v>1</v>
      </c>
      <c r="I33" s="5"/>
      <c r="J33" s="51"/>
      <c r="K33" s="10"/>
    </row>
    <row r="34" spans="1:17">
      <c r="A34" s="9">
        <v>25</v>
      </c>
      <c r="B34" s="33">
        <v>1</v>
      </c>
      <c r="C34" s="5"/>
      <c r="D34" s="51"/>
      <c r="E34" s="10"/>
      <c r="F34" s="4"/>
      <c r="G34" s="9">
        <v>25</v>
      </c>
      <c r="H34" s="33">
        <v>1</v>
      </c>
      <c r="I34" s="5"/>
      <c r="J34" s="51"/>
      <c r="K34" s="10"/>
    </row>
    <row r="35" spans="1:17">
      <c r="A35" s="9">
        <v>26</v>
      </c>
      <c r="B35" s="33">
        <v>1</v>
      </c>
      <c r="C35" s="5"/>
      <c r="D35" s="51"/>
      <c r="E35" s="10"/>
      <c r="F35" s="4"/>
      <c r="G35" s="9">
        <v>26</v>
      </c>
      <c r="H35" s="33">
        <v>1</v>
      </c>
      <c r="I35" s="5"/>
      <c r="J35" s="51"/>
      <c r="K35" s="10"/>
    </row>
    <row r="36" spans="1:17">
      <c r="A36" s="9">
        <v>27</v>
      </c>
      <c r="B36" s="33">
        <v>1</v>
      </c>
      <c r="C36" s="5"/>
      <c r="D36" s="51"/>
      <c r="E36" s="10"/>
      <c r="F36" s="4"/>
      <c r="G36" s="9">
        <v>27</v>
      </c>
      <c r="H36" s="33">
        <v>1</v>
      </c>
      <c r="I36" s="5"/>
      <c r="J36" s="51"/>
      <c r="K36" s="10"/>
    </row>
    <row r="37" spans="1:17">
      <c r="A37" s="9">
        <v>28</v>
      </c>
      <c r="B37" s="33">
        <v>1</v>
      </c>
      <c r="C37" s="5"/>
      <c r="D37" s="51"/>
      <c r="E37" s="10"/>
      <c r="F37" s="4"/>
      <c r="G37" s="9">
        <v>28</v>
      </c>
      <c r="H37" s="33">
        <v>1</v>
      </c>
      <c r="I37" s="5"/>
      <c r="J37" s="51"/>
      <c r="K37" s="10"/>
    </row>
    <row r="38" spans="1:17">
      <c r="A38" s="9">
        <v>29</v>
      </c>
      <c r="B38" s="33">
        <v>1</v>
      </c>
      <c r="C38" s="5"/>
      <c r="D38" s="51"/>
      <c r="E38" s="10"/>
      <c r="F38" s="4"/>
      <c r="G38" s="9">
        <v>29</v>
      </c>
      <c r="H38" s="33">
        <v>1</v>
      </c>
      <c r="I38" s="5"/>
      <c r="J38" s="51"/>
      <c r="K38" s="10"/>
    </row>
    <row r="39" spans="1:17">
      <c r="A39" s="9">
        <v>30</v>
      </c>
      <c r="B39" s="33">
        <v>1</v>
      </c>
      <c r="C39" s="5"/>
      <c r="D39" s="51"/>
      <c r="E39" s="10"/>
      <c r="F39" s="4"/>
      <c r="G39" s="9">
        <v>30</v>
      </c>
      <c r="H39" s="33">
        <v>1</v>
      </c>
      <c r="I39" s="5"/>
      <c r="J39" s="51"/>
      <c r="K39" s="10"/>
    </row>
    <row r="40" spans="1:17">
      <c r="A40" s="9">
        <v>31</v>
      </c>
      <c r="B40" s="33">
        <v>1</v>
      </c>
      <c r="C40" s="5"/>
      <c r="D40" s="51"/>
      <c r="E40" s="10"/>
      <c r="F40" s="4"/>
      <c r="G40" s="9">
        <v>31</v>
      </c>
      <c r="H40" s="33">
        <v>1</v>
      </c>
      <c r="I40" s="5"/>
      <c r="J40" s="51"/>
      <c r="K40" s="10"/>
      <c r="N40" s="89"/>
    </row>
    <row r="41" spans="1:17">
      <c r="A41" s="9">
        <v>32</v>
      </c>
      <c r="B41" s="33">
        <v>1</v>
      </c>
      <c r="C41" s="5"/>
      <c r="D41" s="51"/>
      <c r="E41" s="10"/>
      <c r="F41" s="4"/>
      <c r="G41" s="9">
        <v>32</v>
      </c>
      <c r="H41" s="33">
        <v>1</v>
      </c>
      <c r="I41" s="5"/>
      <c r="J41" s="51"/>
      <c r="K41" s="10"/>
    </row>
    <row r="42" spans="1:17">
      <c r="A42" s="9">
        <v>33</v>
      </c>
      <c r="B42" s="33">
        <v>1</v>
      </c>
      <c r="C42" s="5"/>
      <c r="D42" s="51"/>
      <c r="E42" s="10"/>
      <c r="F42" s="4"/>
      <c r="G42" s="9">
        <v>33</v>
      </c>
      <c r="H42" s="33">
        <v>1</v>
      </c>
      <c r="I42" s="5"/>
      <c r="J42" s="51"/>
      <c r="K42" s="10"/>
    </row>
    <row r="43" spans="1:17">
      <c r="A43" s="9">
        <v>34</v>
      </c>
      <c r="B43" s="33">
        <v>1</v>
      </c>
      <c r="C43" s="5"/>
      <c r="D43" s="51"/>
      <c r="E43" s="10"/>
      <c r="F43" s="4"/>
      <c r="G43" s="9">
        <v>34</v>
      </c>
      <c r="H43" s="33">
        <v>1</v>
      </c>
      <c r="I43" s="5"/>
      <c r="J43" s="51"/>
      <c r="K43" s="10"/>
    </row>
    <row r="44" spans="1:17" ht="15.75" thickBot="1">
      <c r="A44" s="9">
        <v>35</v>
      </c>
      <c r="B44" s="33">
        <v>1</v>
      </c>
      <c r="C44" s="12"/>
      <c r="D44" s="56"/>
      <c r="E44" s="13"/>
      <c r="F44" s="4"/>
      <c r="G44" s="11">
        <v>35</v>
      </c>
      <c r="H44" s="33">
        <v>1</v>
      </c>
      <c r="I44" s="12"/>
      <c r="J44" s="56"/>
      <c r="K44" s="13"/>
    </row>
    <row r="45" spans="1:17">
      <c r="A45" s="1"/>
    </row>
    <row r="46" spans="1:17" ht="16.5" thickBot="1">
      <c r="A46" s="18" t="s">
        <v>54</v>
      </c>
    </row>
    <row r="47" spans="1:17" ht="15.75" customHeight="1" thickBot="1">
      <c r="A47" s="97" t="s">
        <v>55</v>
      </c>
      <c r="B47" s="98"/>
      <c r="C47" s="98"/>
      <c r="D47" s="98"/>
      <c r="E47" s="99"/>
      <c r="F47" s="89"/>
      <c r="G47" s="97" t="s">
        <v>56</v>
      </c>
      <c r="H47" s="98"/>
      <c r="I47" s="98"/>
      <c r="J47" s="98"/>
      <c r="K47" s="99"/>
      <c r="O47" s="36"/>
      <c r="P47" s="96" t="s">
        <v>4</v>
      </c>
      <c r="Q47" s="96"/>
    </row>
    <row r="48" spans="1:17" ht="35.450000000000003" customHeight="1">
      <c r="A48" s="6" t="s">
        <v>5</v>
      </c>
      <c r="B48" s="7" t="s">
        <v>6</v>
      </c>
      <c r="C48" s="7" t="s">
        <v>7</v>
      </c>
      <c r="D48" s="54" t="s">
        <v>8</v>
      </c>
      <c r="E48" s="8" t="s">
        <v>9</v>
      </c>
      <c r="F48" s="89"/>
      <c r="G48" s="6" t="s">
        <v>5</v>
      </c>
      <c r="H48" s="7" t="s">
        <v>6</v>
      </c>
      <c r="I48" s="7" t="s">
        <v>7</v>
      </c>
      <c r="J48" s="54" t="s">
        <v>8</v>
      </c>
      <c r="K48" s="8" t="s">
        <v>9</v>
      </c>
      <c r="O48" s="37" t="s">
        <v>11</v>
      </c>
      <c r="P48" s="37" t="s">
        <v>57</v>
      </c>
      <c r="Q48" s="37" t="s">
        <v>58</v>
      </c>
    </row>
    <row r="49" spans="1:17">
      <c r="A49" s="9">
        <v>1</v>
      </c>
      <c r="B49" s="33">
        <v>20</v>
      </c>
      <c r="C49" s="5" t="s">
        <v>59</v>
      </c>
      <c r="D49" s="66">
        <v>0.58263888888888882</v>
      </c>
      <c r="E49" s="10" t="s">
        <v>19</v>
      </c>
      <c r="F49" s="4"/>
      <c r="G49" s="9">
        <v>1</v>
      </c>
      <c r="H49" s="33">
        <v>20</v>
      </c>
      <c r="I49" s="5" t="s">
        <v>60</v>
      </c>
      <c r="J49" s="66">
        <v>0.62291666666666667</v>
      </c>
      <c r="K49" s="10" t="s">
        <v>15</v>
      </c>
      <c r="O49" s="37" t="s">
        <v>31</v>
      </c>
      <c r="P49" s="37">
        <f>SUMIF($E$49:$E$93,O49,$B$49:$B$93)</f>
        <v>7</v>
      </c>
      <c r="Q49" s="37">
        <f>SUMIF($K$49:$K$88,O49,$H$49:$H$88)</f>
        <v>0</v>
      </c>
    </row>
    <row r="50" spans="1:17">
      <c r="A50" s="9">
        <v>2</v>
      </c>
      <c r="B50" s="33">
        <v>18</v>
      </c>
      <c r="C50" s="5" t="s">
        <v>61</v>
      </c>
      <c r="D50" s="66">
        <v>0.5854166666666667</v>
      </c>
      <c r="E50" s="10" t="s">
        <v>62</v>
      </c>
      <c r="F50" s="4"/>
      <c r="G50" s="9">
        <v>2</v>
      </c>
      <c r="H50" s="33">
        <v>18</v>
      </c>
      <c r="I50" s="5" t="s">
        <v>63</v>
      </c>
      <c r="J50" s="67">
        <v>0.63472222222222219</v>
      </c>
      <c r="K50" s="20" t="s">
        <v>15</v>
      </c>
      <c r="O50" s="37" t="s">
        <v>23</v>
      </c>
      <c r="P50" s="37">
        <f t="shared" ref="P50:P59" si="1">SUMIF($E$49:$E$93,O50,$B$49:$B$93)</f>
        <v>5</v>
      </c>
      <c r="Q50" s="37">
        <f>SUM(H54)</f>
        <v>12</v>
      </c>
    </row>
    <row r="51" spans="1:17">
      <c r="A51" s="9">
        <v>3</v>
      </c>
      <c r="B51" s="33">
        <v>16</v>
      </c>
      <c r="C51" s="5" t="s">
        <v>64</v>
      </c>
      <c r="D51" s="66">
        <v>0.59652777777777777</v>
      </c>
      <c r="E51" s="10" t="s">
        <v>62</v>
      </c>
      <c r="F51" s="4"/>
      <c r="G51" s="9">
        <v>3</v>
      </c>
      <c r="H51" s="33">
        <v>16</v>
      </c>
      <c r="I51" t="s">
        <v>65</v>
      </c>
      <c r="J51" s="85">
        <v>0.63750000000000007</v>
      </c>
      <c r="K51" s="59" t="s">
        <v>15</v>
      </c>
      <c r="O51" s="37" t="s">
        <v>27</v>
      </c>
      <c r="P51" s="37"/>
      <c r="Q51" s="37">
        <f>SUM(H52, H53, H60, H61)</f>
        <v>38</v>
      </c>
    </row>
    <row r="52" spans="1:17">
      <c r="A52" s="9">
        <v>4</v>
      </c>
      <c r="B52" s="33">
        <v>14</v>
      </c>
      <c r="C52" s="5" t="s">
        <v>66</v>
      </c>
      <c r="D52" s="66">
        <v>0.60138888888888886</v>
      </c>
      <c r="E52" s="10" t="s">
        <v>62</v>
      </c>
      <c r="F52" s="4"/>
      <c r="G52" s="9">
        <v>4</v>
      </c>
      <c r="H52" s="33">
        <v>14</v>
      </c>
      <c r="I52" s="5" t="s">
        <v>67</v>
      </c>
      <c r="J52" s="76">
        <v>0.69097222222222221</v>
      </c>
      <c r="K52" s="17" t="s">
        <v>27</v>
      </c>
      <c r="O52" s="37" t="s">
        <v>33</v>
      </c>
      <c r="P52" s="37">
        <f t="shared" si="1"/>
        <v>19</v>
      </c>
      <c r="Q52" s="37">
        <f>SUM(H58)</f>
        <v>8</v>
      </c>
    </row>
    <row r="53" spans="1:17">
      <c r="A53" s="9">
        <v>5</v>
      </c>
      <c r="B53" s="33">
        <v>13</v>
      </c>
      <c r="C53" s="5" t="s">
        <v>68</v>
      </c>
      <c r="D53" s="66">
        <v>0.62777777777777777</v>
      </c>
      <c r="E53" s="10" t="s">
        <v>29</v>
      </c>
      <c r="F53" s="4"/>
      <c r="G53" s="9">
        <v>5</v>
      </c>
      <c r="H53" s="33">
        <v>13</v>
      </c>
      <c r="I53" s="5" t="s">
        <v>69</v>
      </c>
      <c r="J53" s="66">
        <v>0.69236111111111109</v>
      </c>
      <c r="K53" s="10" t="s">
        <v>27</v>
      </c>
      <c r="O53" s="37" t="s">
        <v>21</v>
      </c>
      <c r="P53" s="37">
        <f t="shared" si="1"/>
        <v>12</v>
      </c>
      <c r="Q53" s="37">
        <f t="shared" ref="Q53:Q59" si="2">SUMIF($K$49:$K$88,O53,$H$49:$H$88)</f>
        <v>0</v>
      </c>
    </row>
    <row r="54" spans="1:17">
      <c r="A54" s="9">
        <v>6</v>
      </c>
      <c r="B54" s="33">
        <v>12</v>
      </c>
      <c r="C54" s="5" t="s">
        <v>70</v>
      </c>
      <c r="D54" s="66">
        <v>0.64236111111111105</v>
      </c>
      <c r="E54" s="10" t="s">
        <v>19</v>
      </c>
      <c r="F54" s="4"/>
      <c r="G54" s="9">
        <v>6</v>
      </c>
      <c r="H54" s="33">
        <v>12</v>
      </c>
      <c r="I54" s="5" t="s">
        <v>71</v>
      </c>
      <c r="J54" s="66">
        <v>0.72013888888888899</v>
      </c>
      <c r="K54" s="10" t="s">
        <v>23</v>
      </c>
      <c r="O54" s="37" t="s">
        <v>41</v>
      </c>
      <c r="P54" s="37"/>
      <c r="Q54" s="37"/>
    </row>
    <row r="55" spans="1:17">
      <c r="A55" s="9">
        <v>7</v>
      </c>
      <c r="B55" s="33">
        <v>11</v>
      </c>
      <c r="C55" s="5" t="s">
        <v>72</v>
      </c>
      <c r="D55" s="66">
        <v>0.64583333333333337</v>
      </c>
      <c r="E55" s="10" t="s">
        <v>51</v>
      </c>
      <c r="F55" s="4"/>
      <c r="G55" s="9">
        <v>7</v>
      </c>
      <c r="H55" s="33">
        <v>11</v>
      </c>
      <c r="I55" s="5" t="s">
        <v>73</v>
      </c>
      <c r="J55" s="66">
        <v>0.78819444444444453</v>
      </c>
      <c r="K55" s="10" t="s">
        <v>15</v>
      </c>
      <c r="O55" s="37" t="s">
        <v>19</v>
      </c>
      <c r="P55" s="37">
        <f>SUMIF($E$49:$E$93,O55,$B$49:$B$93)</f>
        <v>53</v>
      </c>
      <c r="Q55" s="37"/>
    </row>
    <row r="56" spans="1:17">
      <c r="A56" s="9">
        <v>8</v>
      </c>
      <c r="B56" s="33">
        <v>10</v>
      </c>
      <c r="C56" s="5" t="s">
        <v>74</v>
      </c>
      <c r="D56" s="66">
        <v>0.65555555555555556</v>
      </c>
      <c r="E56" s="10" t="s">
        <v>21</v>
      </c>
      <c r="F56" s="4"/>
      <c r="G56" s="9">
        <v>8</v>
      </c>
      <c r="H56" s="118">
        <v>1</v>
      </c>
      <c r="I56" s="5" t="s">
        <v>75</v>
      </c>
      <c r="J56" s="66">
        <v>0.79305555555555562</v>
      </c>
      <c r="K56" s="10" t="s">
        <v>15</v>
      </c>
      <c r="O56" s="37" t="s">
        <v>15</v>
      </c>
      <c r="P56" s="37">
        <f t="shared" si="1"/>
        <v>0</v>
      </c>
      <c r="Q56" s="37">
        <f>SUM(H49, H50, H51, H55, H56, H57, H59)</f>
        <v>68</v>
      </c>
    </row>
    <row r="57" spans="1:17">
      <c r="A57" s="9">
        <v>9</v>
      </c>
      <c r="B57" s="33">
        <v>9</v>
      </c>
      <c r="C57" s="5" t="s">
        <v>76</v>
      </c>
      <c r="D57" s="66">
        <v>0.66666666666666663</v>
      </c>
      <c r="E57" s="10" t="s">
        <v>33</v>
      </c>
      <c r="F57" s="4"/>
      <c r="G57" s="9">
        <v>9</v>
      </c>
      <c r="H57" s="118">
        <v>1</v>
      </c>
      <c r="I57" s="5" t="s">
        <v>77</v>
      </c>
      <c r="J57" s="66">
        <v>0.7944444444444444</v>
      </c>
      <c r="K57" s="10" t="s">
        <v>15</v>
      </c>
      <c r="O57" s="37" t="s">
        <v>29</v>
      </c>
      <c r="P57" s="37">
        <f t="shared" si="1"/>
        <v>14</v>
      </c>
      <c r="Q57" s="37"/>
    </row>
    <row r="58" spans="1:17">
      <c r="A58" s="9">
        <v>10</v>
      </c>
      <c r="B58" s="33">
        <v>8</v>
      </c>
      <c r="C58" s="19" t="s">
        <v>78</v>
      </c>
      <c r="D58" s="66">
        <v>0.66736111111111107</v>
      </c>
      <c r="E58" s="20" t="s">
        <v>19</v>
      </c>
      <c r="F58" s="4"/>
      <c r="G58" s="9">
        <v>10</v>
      </c>
      <c r="H58" s="33">
        <v>8</v>
      </c>
      <c r="I58" s="19" t="s">
        <v>79</v>
      </c>
      <c r="J58" s="67">
        <v>0.81944444444444453</v>
      </c>
      <c r="K58" s="20" t="s">
        <v>33</v>
      </c>
      <c r="O58" s="36" t="s">
        <v>51</v>
      </c>
      <c r="P58" s="37">
        <f t="shared" si="1"/>
        <v>14</v>
      </c>
      <c r="Q58" s="37"/>
    </row>
    <row r="59" spans="1:17">
      <c r="A59" s="9">
        <v>11</v>
      </c>
      <c r="B59" s="33">
        <v>7</v>
      </c>
      <c r="C59" s="19" t="s">
        <v>80</v>
      </c>
      <c r="D59" s="66">
        <v>0.6694444444444444</v>
      </c>
      <c r="E59" s="20" t="s">
        <v>33</v>
      </c>
      <c r="F59" s="4"/>
      <c r="G59" s="9">
        <v>11</v>
      </c>
      <c r="H59" s="118">
        <v>1</v>
      </c>
      <c r="I59" s="19" t="s">
        <v>81</v>
      </c>
      <c r="J59" s="67">
        <v>0.8666666666666667</v>
      </c>
      <c r="K59" s="20" t="s">
        <v>15</v>
      </c>
      <c r="O59" s="86" t="s">
        <v>82</v>
      </c>
      <c r="P59" s="37">
        <f t="shared" si="1"/>
        <v>6</v>
      </c>
      <c r="Q59" s="86">
        <f t="shared" si="2"/>
        <v>0</v>
      </c>
    </row>
    <row r="60" spans="1:17">
      <c r="A60" s="9">
        <v>12</v>
      </c>
      <c r="B60" s="33">
        <v>6</v>
      </c>
      <c r="C60" s="19" t="s">
        <v>83</v>
      </c>
      <c r="D60" s="66">
        <v>0.67361111111111116</v>
      </c>
      <c r="E60" s="20" t="s">
        <v>82</v>
      </c>
      <c r="F60" s="4"/>
      <c r="G60" s="9">
        <v>12</v>
      </c>
      <c r="H60" s="33">
        <v>6</v>
      </c>
      <c r="I60" s="19" t="s">
        <v>84</v>
      </c>
      <c r="J60" s="67">
        <v>0.87708333333333333</v>
      </c>
      <c r="K60" s="20" t="s">
        <v>27</v>
      </c>
      <c r="O60" s="59" t="s">
        <v>62</v>
      </c>
      <c r="P60" s="37">
        <f>SUMIF($E$49:$E$93,O60,$B$49:$B$93)</f>
        <v>52</v>
      </c>
      <c r="Q60" s="59"/>
    </row>
    <row r="61" spans="1:17">
      <c r="A61" s="9">
        <v>13</v>
      </c>
      <c r="B61" s="33">
        <v>5</v>
      </c>
      <c r="C61" s="19" t="s">
        <v>85</v>
      </c>
      <c r="D61" s="66">
        <v>0.67638888888888893</v>
      </c>
      <c r="E61" s="20" t="s">
        <v>19</v>
      </c>
      <c r="F61" s="4"/>
      <c r="G61" s="9">
        <v>13</v>
      </c>
      <c r="H61" s="33">
        <v>5</v>
      </c>
      <c r="I61" s="19" t="s">
        <v>193</v>
      </c>
      <c r="J61" s="117" t="s">
        <v>192</v>
      </c>
      <c r="K61" s="20" t="s">
        <v>27</v>
      </c>
      <c r="P61">
        <f>SUM(P49:P60)</f>
        <v>182</v>
      </c>
      <c r="Q61">
        <f>SUM(Q49:Q60)</f>
        <v>126</v>
      </c>
    </row>
    <row r="62" spans="1:17">
      <c r="A62" s="9">
        <v>14</v>
      </c>
      <c r="B62" s="33">
        <v>4</v>
      </c>
      <c r="C62" s="19" t="s">
        <v>86</v>
      </c>
      <c r="D62" s="66">
        <v>0.68125000000000002</v>
      </c>
      <c r="E62" s="20" t="s">
        <v>31</v>
      </c>
      <c r="F62" s="4"/>
      <c r="G62" s="9">
        <v>14</v>
      </c>
      <c r="H62" s="33">
        <v>4</v>
      </c>
      <c r="I62" s="19"/>
      <c r="J62" s="55"/>
      <c r="K62" s="20"/>
    </row>
    <row r="63" spans="1:17" ht="15.75" thickBot="1">
      <c r="A63" s="11">
        <v>15</v>
      </c>
      <c r="B63" s="34">
        <v>3</v>
      </c>
      <c r="C63" s="12" t="s">
        <v>87</v>
      </c>
      <c r="D63" s="77">
        <v>0.69513888888888886</v>
      </c>
      <c r="E63" s="13" t="s">
        <v>62</v>
      </c>
      <c r="F63" s="4"/>
      <c r="G63" s="11">
        <v>15</v>
      </c>
      <c r="H63" s="34">
        <v>3</v>
      </c>
      <c r="I63" s="12"/>
      <c r="J63" s="56"/>
      <c r="K63" s="13"/>
    </row>
    <row r="64" spans="1:17">
      <c r="A64" s="4"/>
      <c r="B64" s="4"/>
      <c r="C64" s="4"/>
      <c r="D64" s="57"/>
      <c r="E64" s="4"/>
      <c r="F64" s="4"/>
      <c r="G64" s="4"/>
      <c r="H64" s="4"/>
      <c r="I64" s="4"/>
      <c r="J64" s="57"/>
      <c r="K64" s="4"/>
    </row>
    <row r="65" spans="1:11" ht="15.75" thickBot="1">
      <c r="A65" t="s">
        <v>53</v>
      </c>
    </row>
    <row r="66" spans="1:11" ht="16.350000000000001" customHeight="1" thickBot="1">
      <c r="A66" s="97" t="s">
        <v>88</v>
      </c>
      <c r="B66" s="98"/>
      <c r="C66" s="98"/>
      <c r="D66" s="98"/>
      <c r="E66" s="99"/>
      <c r="F66" s="89"/>
      <c r="G66" s="97" t="s">
        <v>89</v>
      </c>
      <c r="H66" s="98"/>
      <c r="I66" s="98"/>
      <c r="J66" s="98"/>
      <c r="K66" s="99"/>
    </row>
    <row r="67" spans="1:11" ht="30">
      <c r="A67" s="6" t="s">
        <v>5</v>
      </c>
      <c r="B67" s="7" t="s">
        <v>6</v>
      </c>
      <c r="C67" s="7" t="s">
        <v>7</v>
      </c>
      <c r="D67" s="54" t="s">
        <v>8</v>
      </c>
      <c r="E67" s="8" t="s">
        <v>9</v>
      </c>
      <c r="F67" s="89"/>
      <c r="G67" s="6" t="s">
        <v>5</v>
      </c>
      <c r="H67" s="7" t="s">
        <v>6</v>
      </c>
      <c r="I67" s="7" t="s">
        <v>7</v>
      </c>
      <c r="J67" s="54" t="s">
        <v>8</v>
      </c>
      <c r="K67" s="8" t="s">
        <v>9</v>
      </c>
    </row>
    <row r="68" spans="1:11">
      <c r="A68" s="9">
        <v>16</v>
      </c>
      <c r="B68" s="33">
        <v>1</v>
      </c>
      <c r="C68" s="5" t="s">
        <v>90</v>
      </c>
      <c r="D68" s="66">
        <v>0.7006944444444444</v>
      </c>
      <c r="E68" s="10" t="s">
        <v>23</v>
      </c>
      <c r="F68" s="4"/>
      <c r="G68" s="9">
        <v>16</v>
      </c>
      <c r="H68" s="33">
        <v>1</v>
      </c>
      <c r="I68" s="5"/>
      <c r="J68" s="51"/>
      <c r="K68" s="10"/>
    </row>
    <row r="69" spans="1:11">
      <c r="A69" s="9">
        <v>17</v>
      </c>
      <c r="B69" s="33">
        <v>1</v>
      </c>
      <c r="C69" s="5" t="s">
        <v>91</v>
      </c>
      <c r="D69" s="66">
        <v>0.70416666666666661</v>
      </c>
      <c r="E69" s="10" t="s">
        <v>23</v>
      </c>
      <c r="F69" s="4"/>
      <c r="G69" s="9">
        <v>17</v>
      </c>
      <c r="H69" s="33">
        <v>1</v>
      </c>
      <c r="I69" s="5"/>
      <c r="J69" s="51"/>
      <c r="K69" s="10"/>
    </row>
    <row r="70" spans="1:11">
      <c r="A70" s="9">
        <v>18</v>
      </c>
      <c r="B70" s="33">
        <v>1</v>
      </c>
      <c r="C70" s="5" t="s">
        <v>92</v>
      </c>
      <c r="D70" s="66">
        <v>0.71458333333333324</v>
      </c>
      <c r="E70" s="10" t="s">
        <v>31</v>
      </c>
      <c r="F70" s="4"/>
      <c r="G70" s="9">
        <v>18</v>
      </c>
      <c r="H70" s="33">
        <v>1</v>
      </c>
      <c r="I70" s="5"/>
      <c r="J70" s="51"/>
      <c r="K70" s="10"/>
    </row>
    <row r="71" spans="1:11">
      <c r="A71" s="9">
        <v>19</v>
      </c>
      <c r="B71" s="33">
        <v>1</v>
      </c>
      <c r="C71" s="5" t="s">
        <v>93</v>
      </c>
      <c r="D71" s="66">
        <v>0.71736111111111101</v>
      </c>
      <c r="E71" s="10" t="s">
        <v>19</v>
      </c>
      <c r="F71" s="4"/>
      <c r="G71" s="9">
        <v>19</v>
      </c>
      <c r="H71" s="33">
        <v>1</v>
      </c>
      <c r="I71" s="5"/>
      <c r="J71" s="51"/>
      <c r="K71" s="10"/>
    </row>
    <row r="72" spans="1:11">
      <c r="A72" s="9">
        <v>20</v>
      </c>
      <c r="B72" s="33">
        <v>1</v>
      </c>
      <c r="C72" s="5" t="s">
        <v>94</v>
      </c>
      <c r="D72" s="66">
        <v>0.7270833333333333</v>
      </c>
      <c r="E72" s="10" t="s">
        <v>23</v>
      </c>
      <c r="F72" s="4"/>
      <c r="G72" s="9">
        <v>20</v>
      </c>
      <c r="H72" s="33">
        <v>1</v>
      </c>
      <c r="I72" s="5"/>
      <c r="J72" s="51"/>
      <c r="K72" s="10"/>
    </row>
    <row r="73" spans="1:11">
      <c r="A73" s="9">
        <v>21</v>
      </c>
      <c r="B73" s="33">
        <v>1</v>
      </c>
      <c r="C73" s="5" t="s">
        <v>95</v>
      </c>
      <c r="D73" s="66">
        <v>0.72916666666666663</v>
      </c>
      <c r="E73" s="10" t="s">
        <v>21</v>
      </c>
      <c r="F73" s="4"/>
      <c r="G73" s="9">
        <v>21</v>
      </c>
      <c r="H73" s="33">
        <v>1</v>
      </c>
      <c r="I73" s="5"/>
      <c r="J73" s="51"/>
      <c r="K73" s="10"/>
    </row>
    <row r="74" spans="1:11">
      <c r="A74" s="9">
        <v>22</v>
      </c>
      <c r="B74" s="33">
        <v>1</v>
      </c>
      <c r="C74" s="5" t="s">
        <v>96</v>
      </c>
      <c r="D74" s="66">
        <v>0.73125000000000007</v>
      </c>
      <c r="E74" s="10" t="s">
        <v>19</v>
      </c>
      <c r="F74" s="4"/>
      <c r="G74" s="9">
        <v>22</v>
      </c>
      <c r="H74" s="33">
        <v>1</v>
      </c>
      <c r="I74" s="5"/>
      <c r="J74" s="51"/>
      <c r="K74" s="10"/>
    </row>
    <row r="75" spans="1:11">
      <c r="A75" s="9">
        <v>23</v>
      </c>
      <c r="B75" s="33">
        <v>1</v>
      </c>
      <c r="C75" s="5" t="s">
        <v>97</v>
      </c>
      <c r="D75" s="66">
        <v>0.73263888888888884</v>
      </c>
      <c r="E75" s="10" t="s">
        <v>31</v>
      </c>
      <c r="F75" s="4"/>
      <c r="G75" s="9">
        <v>23</v>
      </c>
      <c r="H75" s="33">
        <v>1</v>
      </c>
      <c r="I75" s="5"/>
      <c r="J75" s="51"/>
      <c r="K75" s="10"/>
    </row>
    <row r="76" spans="1:11">
      <c r="A76" s="9">
        <v>24</v>
      </c>
      <c r="B76" s="33">
        <v>1</v>
      </c>
      <c r="C76" s="5" t="s">
        <v>98</v>
      </c>
      <c r="D76" s="66">
        <v>0.73402777777777783</v>
      </c>
      <c r="E76" s="10" t="s">
        <v>19</v>
      </c>
      <c r="F76" s="4"/>
      <c r="G76" s="9">
        <v>24</v>
      </c>
      <c r="H76" s="33">
        <v>1</v>
      </c>
      <c r="I76" s="5"/>
      <c r="J76" s="51"/>
      <c r="K76" s="10"/>
    </row>
    <row r="77" spans="1:11">
      <c r="A77" s="9">
        <v>25</v>
      </c>
      <c r="B77" s="33">
        <v>1</v>
      </c>
      <c r="C77" s="5" t="s">
        <v>99</v>
      </c>
      <c r="D77" s="66">
        <v>0.7402777777777777</v>
      </c>
      <c r="E77" s="10" t="s">
        <v>19</v>
      </c>
      <c r="F77" s="4"/>
      <c r="G77" s="9">
        <v>25</v>
      </c>
      <c r="H77" s="33">
        <v>1</v>
      </c>
      <c r="I77" s="5"/>
      <c r="J77" s="51"/>
      <c r="K77" s="10"/>
    </row>
    <row r="78" spans="1:11">
      <c r="A78" s="9">
        <v>26</v>
      </c>
      <c r="B78" s="33">
        <v>1</v>
      </c>
      <c r="C78" s="5" t="s">
        <v>100</v>
      </c>
      <c r="D78" s="66">
        <v>0.75069444444444444</v>
      </c>
      <c r="E78" s="10" t="s">
        <v>29</v>
      </c>
      <c r="F78" s="4"/>
      <c r="G78" s="9">
        <v>26</v>
      </c>
      <c r="H78" s="33">
        <v>1</v>
      </c>
      <c r="I78" s="5"/>
      <c r="J78" s="51"/>
      <c r="K78" s="10"/>
    </row>
    <row r="79" spans="1:11">
      <c r="A79" s="9">
        <v>27</v>
      </c>
      <c r="B79" s="33">
        <v>1</v>
      </c>
      <c r="C79" s="5" t="s">
        <v>101</v>
      </c>
      <c r="D79" s="66">
        <v>0.75694444444444453</v>
      </c>
      <c r="E79" s="10" t="s">
        <v>23</v>
      </c>
      <c r="F79" s="4"/>
      <c r="G79" s="9">
        <v>27</v>
      </c>
      <c r="H79" s="33">
        <v>1</v>
      </c>
      <c r="I79" s="5"/>
      <c r="J79" s="51"/>
      <c r="K79" s="10"/>
    </row>
    <row r="80" spans="1:11">
      <c r="A80" s="9">
        <v>28</v>
      </c>
      <c r="B80" s="33">
        <v>1</v>
      </c>
      <c r="C80" s="5" t="s">
        <v>102</v>
      </c>
      <c r="D80" s="66">
        <v>0.75902777777777775</v>
      </c>
      <c r="E80" s="10" t="s">
        <v>51</v>
      </c>
      <c r="F80" s="4"/>
      <c r="G80" s="9">
        <v>28</v>
      </c>
      <c r="H80" s="33">
        <v>1</v>
      </c>
      <c r="I80" s="5"/>
      <c r="J80" s="51"/>
      <c r="K80" s="10"/>
    </row>
    <row r="81" spans="1:17">
      <c r="A81" s="9">
        <v>29</v>
      </c>
      <c r="B81" s="33">
        <v>1</v>
      </c>
      <c r="C81" t="s">
        <v>103</v>
      </c>
      <c r="D81" s="66">
        <v>0.76597222222222217</v>
      </c>
      <c r="E81" s="10" t="s">
        <v>23</v>
      </c>
      <c r="F81" s="4"/>
      <c r="G81" s="9">
        <v>29</v>
      </c>
      <c r="H81" s="33">
        <v>1</v>
      </c>
      <c r="I81" s="5"/>
      <c r="J81" s="51"/>
      <c r="K81" s="10"/>
    </row>
    <row r="82" spans="1:17">
      <c r="A82" s="9">
        <v>30</v>
      </c>
      <c r="B82" s="33">
        <v>1</v>
      </c>
      <c r="C82" s="5" t="s">
        <v>104</v>
      </c>
      <c r="D82" s="66">
        <v>0.79722222222222217</v>
      </c>
      <c r="E82" s="10" t="s">
        <v>62</v>
      </c>
      <c r="F82" s="4"/>
      <c r="G82" s="9">
        <v>30</v>
      </c>
      <c r="H82" s="33">
        <v>1</v>
      </c>
      <c r="I82" s="5"/>
      <c r="J82" s="51"/>
      <c r="K82" s="10"/>
    </row>
    <row r="83" spans="1:17">
      <c r="A83" s="9">
        <v>31</v>
      </c>
      <c r="B83" s="33">
        <v>1</v>
      </c>
      <c r="C83" s="5" t="s">
        <v>105</v>
      </c>
      <c r="D83" s="66">
        <v>0.8027777777777777</v>
      </c>
      <c r="E83" s="10" t="s">
        <v>33</v>
      </c>
      <c r="F83" s="4"/>
      <c r="G83" s="9">
        <v>31</v>
      </c>
      <c r="H83" s="33">
        <v>1</v>
      </c>
      <c r="I83" s="5"/>
      <c r="J83" s="51"/>
      <c r="K83" s="10"/>
    </row>
    <row r="84" spans="1:17">
      <c r="A84" s="9">
        <v>32</v>
      </c>
      <c r="B84" s="33">
        <v>1</v>
      </c>
      <c r="C84" s="5" t="s">
        <v>106</v>
      </c>
      <c r="D84" s="66">
        <v>0.83333333333333337</v>
      </c>
      <c r="E84" s="10" t="s">
        <v>19</v>
      </c>
      <c r="F84" s="4"/>
      <c r="G84" s="9">
        <v>32</v>
      </c>
      <c r="H84" s="33">
        <v>1</v>
      </c>
      <c r="I84" s="5"/>
      <c r="J84" s="51"/>
      <c r="K84" s="10"/>
    </row>
    <row r="85" spans="1:17">
      <c r="A85" s="95">
        <v>33</v>
      </c>
      <c r="B85" s="33">
        <v>1</v>
      </c>
      <c r="C85" s="5" t="s">
        <v>107</v>
      </c>
      <c r="D85" s="66">
        <v>0.84861111111111109</v>
      </c>
      <c r="E85" s="10" t="s">
        <v>33</v>
      </c>
      <c r="F85" s="4"/>
      <c r="G85" s="9">
        <v>33</v>
      </c>
      <c r="H85" s="33">
        <v>1</v>
      </c>
      <c r="I85" s="5"/>
      <c r="J85" s="51"/>
      <c r="K85" s="10"/>
    </row>
    <row r="86" spans="1:17">
      <c r="A86" s="95">
        <v>35</v>
      </c>
      <c r="B86" s="33">
        <v>1</v>
      </c>
      <c r="C86" s="5" t="s">
        <v>108</v>
      </c>
      <c r="D86" s="66">
        <v>0.90763888888888899</v>
      </c>
      <c r="E86" s="10" t="s">
        <v>21</v>
      </c>
      <c r="F86" s="4"/>
      <c r="G86" s="9">
        <v>34</v>
      </c>
      <c r="H86" s="33">
        <v>1</v>
      </c>
      <c r="I86" s="5"/>
      <c r="J86" s="51"/>
      <c r="K86" s="10"/>
    </row>
    <row r="87" spans="1:17">
      <c r="A87" s="9">
        <v>36</v>
      </c>
      <c r="B87" s="33">
        <v>1</v>
      </c>
      <c r="C87" s="5" t="s">
        <v>109</v>
      </c>
      <c r="D87" s="66">
        <v>0.96875</v>
      </c>
      <c r="E87" s="10" t="s">
        <v>33</v>
      </c>
      <c r="F87" s="4"/>
      <c r="G87" s="9">
        <v>35</v>
      </c>
      <c r="H87" s="33">
        <v>1</v>
      </c>
      <c r="I87" s="5"/>
      <c r="J87" s="51"/>
      <c r="K87" s="10"/>
    </row>
    <row r="88" spans="1:17" ht="15.75" thickBot="1">
      <c r="A88" s="82">
        <v>37</v>
      </c>
      <c r="B88" s="83">
        <v>1</v>
      </c>
      <c r="C88" s="19" t="s">
        <v>110</v>
      </c>
      <c r="D88" s="67">
        <v>0.98472222222222217</v>
      </c>
      <c r="E88" s="20" t="s">
        <v>19</v>
      </c>
      <c r="F88" s="4"/>
      <c r="G88" s="11">
        <v>36</v>
      </c>
      <c r="H88" s="34">
        <v>1</v>
      </c>
      <c r="I88" s="12"/>
      <c r="J88" s="56"/>
      <c r="K88" s="13"/>
    </row>
    <row r="89" spans="1:17">
      <c r="A89" s="81">
        <v>38</v>
      </c>
      <c r="B89" s="108">
        <v>1</v>
      </c>
      <c r="C89" s="59" t="s">
        <v>111</v>
      </c>
      <c r="D89" s="75">
        <v>0.99583333333333324</v>
      </c>
      <c r="E89" s="59" t="s">
        <v>19</v>
      </c>
    </row>
    <row r="90" spans="1:17">
      <c r="A90" s="81">
        <v>39</v>
      </c>
      <c r="B90" s="108">
        <v>1</v>
      </c>
      <c r="C90" s="59" t="s">
        <v>112</v>
      </c>
      <c r="D90" s="75">
        <v>0.99791666666666667</v>
      </c>
      <c r="E90" s="59" t="s">
        <v>51</v>
      </c>
    </row>
    <row r="91" spans="1:17">
      <c r="A91" s="81">
        <v>40</v>
      </c>
      <c r="B91" s="108">
        <v>1</v>
      </c>
      <c r="C91" s="59" t="s">
        <v>113</v>
      </c>
      <c r="D91" s="93" t="s">
        <v>114</v>
      </c>
      <c r="E91" s="59" t="s">
        <v>51</v>
      </c>
    </row>
    <row r="92" spans="1:17">
      <c r="A92" s="90">
        <v>41</v>
      </c>
      <c r="B92" s="109">
        <v>1</v>
      </c>
      <c r="C92" s="91" t="s">
        <v>115</v>
      </c>
      <c r="D92" s="92" t="s">
        <v>116</v>
      </c>
      <c r="E92" s="91" t="s">
        <v>31</v>
      </c>
    </row>
    <row r="93" spans="1:17">
      <c r="A93" s="94">
        <v>34</v>
      </c>
      <c r="B93" s="108">
        <v>1</v>
      </c>
      <c r="C93" s="59" t="s">
        <v>117</v>
      </c>
      <c r="D93" s="93" t="s">
        <v>118</v>
      </c>
      <c r="E93" s="59" t="s">
        <v>19</v>
      </c>
    </row>
    <row r="94" spans="1:17" ht="15.75" customHeight="1" thickBot="1">
      <c r="A94" s="100" t="s">
        <v>119</v>
      </c>
      <c r="B94" s="100"/>
      <c r="C94" s="100"/>
      <c r="D94" s="100"/>
      <c r="E94" s="100"/>
      <c r="F94" s="89"/>
      <c r="G94" s="101"/>
      <c r="H94" s="101"/>
      <c r="I94" s="101"/>
      <c r="J94" s="101"/>
      <c r="K94" s="101"/>
    </row>
    <row r="95" spans="1:17" ht="15.75" customHeight="1" thickBot="1">
      <c r="A95" s="97" t="s">
        <v>120</v>
      </c>
      <c r="B95" s="98"/>
      <c r="C95" s="98"/>
      <c r="D95" s="98"/>
      <c r="E95" s="99"/>
      <c r="F95" s="89"/>
      <c r="G95" s="97" t="s">
        <v>121</v>
      </c>
      <c r="H95" s="98"/>
      <c r="I95" s="98"/>
      <c r="J95" s="98"/>
      <c r="K95" s="99"/>
      <c r="O95" s="36"/>
      <c r="P95" s="96" t="s">
        <v>4</v>
      </c>
      <c r="Q95" s="96"/>
    </row>
    <row r="96" spans="1:17" ht="30">
      <c r="A96" s="15" t="s">
        <v>5</v>
      </c>
      <c r="B96" s="16" t="s">
        <v>6</v>
      </c>
      <c r="C96" s="16" t="s">
        <v>7</v>
      </c>
      <c r="D96" s="58" t="s">
        <v>8</v>
      </c>
      <c r="E96" s="17" t="s">
        <v>9</v>
      </c>
      <c r="F96" s="4"/>
      <c r="G96" s="111" t="s">
        <v>5</v>
      </c>
      <c r="H96" s="112" t="s">
        <v>6</v>
      </c>
      <c r="I96" s="112" t="s">
        <v>7</v>
      </c>
      <c r="J96" s="113" t="s">
        <v>8</v>
      </c>
      <c r="K96" s="114" t="s">
        <v>9</v>
      </c>
      <c r="O96" s="37" t="s">
        <v>11</v>
      </c>
      <c r="P96" s="37" t="s">
        <v>122</v>
      </c>
      <c r="Q96" s="37" t="s">
        <v>123</v>
      </c>
    </row>
    <row r="97" spans="1:17" ht="15" customHeight="1">
      <c r="A97" s="9">
        <v>1</v>
      </c>
      <c r="B97" s="33">
        <v>20</v>
      </c>
      <c r="C97" s="5" t="s">
        <v>124</v>
      </c>
      <c r="D97" s="5">
        <v>7.53</v>
      </c>
      <c r="E97" s="10" t="s">
        <v>62</v>
      </c>
      <c r="F97" s="4"/>
      <c r="G97" s="9">
        <v>1</v>
      </c>
      <c r="H97" s="40">
        <v>20</v>
      </c>
      <c r="I97" s="5" t="s">
        <v>125</v>
      </c>
      <c r="J97" s="66">
        <v>0.37986111111111115</v>
      </c>
      <c r="K97" s="10" t="s">
        <v>27</v>
      </c>
      <c r="O97" s="37" t="s">
        <v>31</v>
      </c>
      <c r="P97" s="37"/>
      <c r="Q97" s="37">
        <f>SUMIF($K$97:$K$129,O92,$H$97:$H$129)</f>
        <v>0</v>
      </c>
    </row>
    <row r="98" spans="1:17" ht="15" customHeight="1">
      <c r="A98" s="9">
        <v>2</v>
      </c>
      <c r="B98" s="33">
        <v>18</v>
      </c>
      <c r="C98" s="5" t="s">
        <v>126</v>
      </c>
      <c r="D98" s="66">
        <v>0.3347222222222222</v>
      </c>
      <c r="E98" s="10" t="s">
        <v>62</v>
      </c>
      <c r="F98" s="4"/>
      <c r="G98" s="9">
        <v>2</v>
      </c>
      <c r="H98" s="40">
        <v>18</v>
      </c>
      <c r="I98" s="5" t="s">
        <v>127</v>
      </c>
      <c r="J98" s="66">
        <v>0.3923611111111111</v>
      </c>
      <c r="K98" s="10" t="s">
        <v>27</v>
      </c>
      <c r="O98" s="37" t="s">
        <v>23</v>
      </c>
      <c r="P98" s="37"/>
      <c r="Q98" s="37">
        <f>SUMIF($K$97:$K$134,O98,$H$97:$H$134)</f>
        <v>0</v>
      </c>
    </row>
    <row r="99" spans="1:17" ht="15" customHeight="1">
      <c r="A99" s="9">
        <v>3</v>
      </c>
      <c r="B99" s="33">
        <v>16</v>
      </c>
      <c r="C99" s="5" t="s">
        <v>128</v>
      </c>
      <c r="D99" s="66">
        <v>0.3354166666666667</v>
      </c>
      <c r="E99" s="10" t="s">
        <v>62</v>
      </c>
      <c r="F99" s="4"/>
      <c r="G99" s="9">
        <v>3</v>
      </c>
      <c r="H99" s="40">
        <v>16</v>
      </c>
      <c r="I99" t="s">
        <v>129</v>
      </c>
      <c r="J99" s="66">
        <v>0.3979166666666667</v>
      </c>
      <c r="K99" s="116" t="s">
        <v>21</v>
      </c>
      <c r="O99" s="37" t="s">
        <v>27</v>
      </c>
      <c r="P99" s="37"/>
      <c r="Q99" s="37">
        <f>SUM(H97, H98, H100, H101, H103)</f>
        <v>66</v>
      </c>
    </row>
    <row r="100" spans="1:17" ht="15" customHeight="1">
      <c r="A100" s="9">
        <v>4</v>
      </c>
      <c r="B100" s="33">
        <v>14</v>
      </c>
      <c r="C100" s="5" t="s">
        <v>130</v>
      </c>
      <c r="D100" s="66">
        <v>0.33611111111111108</v>
      </c>
      <c r="E100" s="10" t="s">
        <v>19</v>
      </c>
      <c r="F100" s="4"/>
      <c r="G100" s="9">
        <v>4</v>
      </c>
      <c r="H100" s="40">
        <v>14</v>
      </c>
      <c r="I100" s="5" t="s">
        <v>131</v>
      </c>
      <c r="J100" s="66">
        <v>0.40763888888888888</v>
      </c>
      <c r="K100" s="10" t="s">
        <v>27</v>
      </c>
      <c r="O100" s="37" t="s">
        <v>132</v>
      </c>
      <c r="P100" s="37"/>
      <c r="Q100" s="37">
        <f>SUMIF($K$97:$K$134,O100,$H$97:$H$134)</f>
        <v>0</v>
      </c>
    </row>
    <row r="101" spans="1:17" ht="15" customHeight="1">
      <c r="A101" s="9">
        <v>5</v>
      </c>
      <c r="B101" s="33">
        <v>13</v>
      </c>
      <c r="C101" s="5" t="s">
        <v>133</v>
      </c>
      <c r="D101" s="66">
        <v>0.34652777777777777</v>
      </c>
      <c r="E101" s="10" t="s">
        <v>62</v>
      </c>
      <c r="F101" s="4"/>
      <c r="G101" s="9">
        <v>5</v>
      </c>
      <c r="H101" s="40">
        <v>13</v>
      </c>
      <c r="I101" s="5" t="s">
        <v>134</v>
      </c>
      <c r="J101" s="66">
        <v>0.42569444444444443</v>
      </c>
      <c r="K101" s="10" t="s">
        <v>27</v>
      </c>
      <c r="O101" s="37" t="s">
        <v>21</v>
      </c>
      <c r="P101" s="37">
        <f t="shared" ref="P101:P105" si="3">SUMIF($E$97:$E$138,O101,$B$97:$B$138)</f>
        <v>7</v>
      </c>
      <c r="Q101" s="37">
        <f>SUM(H99, H102, H104, H105)</f>
        <v>47</v>
      </c>
    </row>
    <row r="102" spans="1:17" ht="15" customHeight="1">
      <c r="A102" s="9">
        <v>6</v>
      </c>
      <c r="B102" s="33">
        <v>12</v>
      </c>
      <c r="C102" s="5" t="s">
        <v>135</v>
      </c>
      <c r="D102" s="66">
        <v>0.34722222222222227</v>
      </c>
      <c r="E102" s="10" t="s">
        <v>19</v>
      </c>
      <c r="F102" s="4"/>
      <c r="G102" s="9">
        <v>6</v>
      </c>
      <c r="H102" s="40">
        <v>12</v>
      </c>
      <c r="I102" s="5" t="s">
        <v>136</v>
      </c>
      <c r="J102" s="66">
        <v>0.44236111111111115</v>
      </c>
      <c r="K102" s="10" t="s">
        <v>21</v>
      </c>
      <c r="O102" s="37" t="s">
        <v>137</v>
      </c>
      <c r="P102" s="37"/>
      <c r="Q102" s="37"/>
    </row>
    <row r="103" spans="1:17" ht="15" customHeight="1">
      <c r="A103" s="9">
        <v>7</v>
      </c>
      <c r="B103" s="33">
        <v>11</v>
      </c>
      <c r="C103" s="5" t="s">
        <v>138</v>
      </c>
      <c r="D103" s="66">
        <v>0.34791666666666665</v>
      </c>
      <c r="E103" s="10" t="s">
        <v>19</v>
      </c>
      <c r="F103" s="4"/>
      <c r="G103" s="9">
        <v>7</v>
      </c>
      <c r="H103" s="118">
        <v>1</v>
      </c>
      <c r="I103" s="5" t="s">
        <v>139</v>
      </c>
      <c r="J103" s="66">
        <v>0.48819444444444443</v>
      </c>
      <c r="K103" s="10" t="s">
        <v>27</v>
      </c>
      <c r="O103" s="37" t="s">
        <v>19</v>
      </c>
      <c r="P103" s="37">
        <f t="shared" si="3"/>
        <v>65</v>
      </c>
      <c r="Q103" s="37"/>
    </row>
    <row r="104" spans="1:17" ht="15" customHeight="1">
      <c r="A104" s="9">
        <v>8</v>
      </c>
      <c r="B104" s="118">
        <v>1</v>
      </c>
      <c r="C104" s="5" t="s">
        <v>140</v>
      </c>
      <c r="D104" s="66">
        <v>0.3611111111111111</v>
      </c>
      <c r="E104" s="10" t="s">
        <v>62</v>
      </c>
      <c r="F104" s="4"/>
      <c r="G104" s="9">
        <v>8</v>
      </c>
      <c r="H104" s="40">
        <v>10</v>
      </c>
      <c r="I104" s="5" t="s">
        <v>141</v>
      </c>
      <c r="J104" s="66">
        <v>0.49722222222222223</v>
      </c>
      <c r="K104" s="10" t="s">
        <v>21</v>
      </c>
      <c r="L104" s="39"/>
      <c r="O104" s="86" t="s">
        <v>15</v>
      </c>
      <c r="P104" s="37"/>
      <c r="Q104" s="86">
        <f>SUMIF($K$97:$K$134,O104,$H$97:$H$134)</f>
        <v>0</v>
      </c>
    </row>
    <row r="105" spans="1:17" ht="15" customHeight="1">
      <c r="A105" s="9">
        <v>9</v>
      </c>
      <c r="B105" s="33">
        <v>9</v>
      </c>
      <c r="C105" s="5" t="s">
        <v>142</v>
      </c>
      <c r="D105" s="66">
        <v>0.36180555555555555</v>
      </c>
      <c r="E105" s="10" t="s">
        <v>19</v>
      </c>
      <c r="F105" s="4"/>
      <c r="G105" s="9">
        <v>9</v>
      </c>
      <c r="H105" s="40">
        <v>9</v>
      </c>
      <c r="I105" s="19" t="s">
        <v>143</v>
      </c>
      <c r="J105" s="67">
        <v>0.53333333333333333</v>
      </c>
      <c r="K105" s="20" t="s">
        <v>21</v>
      </c>
      <c r="O105" s="59" t="s">
        <v>62</v>
      </c>
      <c r="P105" s="37">
        <f t="shared" si="3"/>
        <v>70</v>
      </c>
      <c r="Q105" s="59"/>
    </row>
    <row r="106" spans="1:17" ht="15" customHeight="1">
      <c r="A106" s="9">
        <v>10</v>
      </c>
      <c r="B106" s="118">
        <v>1</v>
      </c>
      <c r="C106" s="19" t="s">
        <v>144</v>
      </c>
      <c r="D106" s="66">
        <v>0.37013888888888885</v>
      </c>
      <c r="E106" s="20" t="s">
        <v>19</v>
      </c>
      <c r="F106" s="4"/>
      <c r="G106" s="9">
        <v>10</v>
      </c>
      <c r="H106" s="71">
        <v>8</v>
      </c>
      <c r="I106" s="59"/>
      <c r="J106" s="84"/>
      <c r="K106" s="110"/>
    </row>
    <row r="107" spans="1:17" ht="15" customHeight="1">
      <c r="A107" s="9">
        <v>11</v>
      </c>
      <c r="B107" s="118">
        <v>1</v>
      </c>
      <c r="C107" s="19" t="s">
        <v>145</v>
      </c>
      <c r="D107" s="66">
        <v>0.37291666666666662</v>
      </c>
      <c r="E107" s="20" t="s">
        <v>62</v>
      </c>
      <c r="F107" s="4"/>
      <c r="G107" s="9">
        <v>11</v>
      </c>
      <c r="H107" s="40">
        <v>7</v>
      </c>
      <c r="I107" s="72"/>
      <c r="J107" s="73"/>
      <c r="K107" s="74"/>
      <c r="P107">
        <f>SUM(P97:P106)</f>
        <v>142</v>
      </c>
      <c r="Q107">
        <f>SUM(Q97:Q106)</f>
        <v>113</v>
      </c>
    </row>
    <row r="108" spans="1:17" ht="15" customHeight="1">
      <c r="A108" s="9">
        <v>12</v>
      </c>
      <c r="B108" s="118">
        <v>1</v>
      </c>
      <c r="C108" s="19" t="s">
        <v>146</v>
      </c>
      <c r="D108" s="66">
        <v>0.37847222222222227</v>
      </c>
      <c r="E108" s="20" t="s">
        <v>62</v>
      </c>
      <c r="F108" s="4"/>
      <c r="G108" s="9">
        <v>12</v>
      </c>
      <c r="H108" s="40">
        <v>6</v>
      </c>
      <c r="I108" s="41"/>
      <c r="J108" s="63"/>
      <c r="K108" s="42"/>
    </row>
    <row r="109" spans="1:17" ht="15" customHeight="1">
      <c r="A109" s="9">
        <v>13</v>
      </c>
      <c r="B109" s="118">
        <v>1</v>
      </c>
      <c r="C109" s="19" t="s">
        <v>147</v>
      </c>
      <c r="D109" s="67">
        <v>0.38055555555555554</v>
      </c>
      <c r="E109" s="20" t="s">
        <v>19</v>
      </c>
      <c r="F109" s="4"/>
      <c r="G109" s="9">
        <v>13</v>
      </c>
      <c r="H109" s="33">
        <v>5</v>
      </c>
      <c r="I109" s="19"/>
      <c r="J109" s="55"/>
      <c r="K109" s="20"/>
    </row>
    <row r="110" spans="1:17" ht="15" customHeight="1">
      <c r="A110" s="9">
        <v>14</v>
      </c>
      <c r="B110" s="33">
        <v>4</v>
      </c>
      <c r="C110" s="19" t="s">
        <v>148</v>
      </c>
      <c r="D110" s="67">
        <v>0.38194444444444442</v>
      </c>
      <c r="E110" s="20" t="s">
        <v>21</v>
      </c>
      <c r="F110" s="4"/>
      <c r="G110" s="9">
        <v>14</v>
      </c>
      <c r="H110" s="33">
        <v>4</v>
      </c>
      <c r="I110" s="19"/>
      <c r="J110" s="55"/>
      <c r="K110" s="20"/>
    </row>
    <row r="111" spans="1:17" ht="15" customHeight="1" thickBot="1">
      <c r="A111" s="11">
        <v>15</v>
      </c>
      <c r="B111" s="119">
        <v>1</v>
      </c>
      <c r="C111" s="68" t="s">
        <v>149</v>
      </c>
      <c r="D111" s="70">
        <v>0.39444444444444443</v>
      </c>
      <c r="E111" s="69" t="s">
        <v>19</v>
      </c>
      <c r="F111" s="4"/>
      <c r="G111" s="11">
        <v>15</v>
      </c>
      <c r="H111" s="34">
        <v>3</v>
      </c>
      <c r="I111" s="12"/>
      <c r="J111" s="56"/>
      <c r="K111" s="13"/>
    </row>
    <row r="112" spans="1:17" ht="15.75" thickBot="1">
      <c r="A112" s="2" t="s">
        <v>150</v>
      </c>
    </row>
    <row r="113" spans="1:11" ht="15.75" customHeight="1" thickBot="1">
      <c r="A113" s="97" t="s">
        <v>120</v>
      </c>
      <c r="B113" s="98"/>
      <c r="C113" s="98"/>
      <c r="D113" s="98"/>
      <c r="E113" s="99"/>
      <c r="F113" s="89"/>
      <c r="G113" s="97" t="s">
        <v>121</v>
      </c>
      <c r="H113" s="98"/>
      <c r="I113" s="98"/>
      <c r="J113" s="98"/>
      <c r="K113" s="99"/>
    </row>
    <row r="114" spans="1:11" ht="30">
      <c r="A114" s="6" t="s">
        <v>5</v>
      </c>
      <c r="B114" s="7" t="s">
        <v>6</v>
      </c>
      <c r="C114" s="61" t="s">
        <v>7</v>
      </c>
      <c r="D114" s="64" t="s">
        <v>8</v>
      </c>
      <c r="E114" s="62" t="s">
        <v>9</v>
      </c>
      <c r="F114" s="89"/>
      <c r="G114" s="6" t="s">
        <v>5</v>
      </c>
      <c r="H114" s="7" t="s">
        <v>6</v>
      </c>
      <c r="I114" s="61" t="s">
        <v>7</v>
      </c>
      <c r="J114" s="64" t="s">
        <v>8</v>
      </c>
      <c r="K114" s="62" t="s">
        <v>9</v>
      </c>
    </row>
    <row r="115" spans="1:11">
      <c r="A115" s="9">
        <v>16</v>
      </c>
      <c r="B115" s="60">
        <v>1</v>
      </c>
      <c r="C115" s="59" t="s">
        <v>151</v>
      </c>
      <c r="D115" s="75">
        <v>0.39999999999999997</v>
      </c>
      <c r="E115" s="110" t="s">
        <v>19</v>
      </c>
      <c r="F115" s="4"/>
      <c r="G115" s="9">
        <v>16</v>
      </c>
      <c r="H115" s="60">
        <v>1</v>
      </c>
      <c r="I115" s="59"/>
      <c r="J115" s="65"/>
      <c r="K115" s="110"/>
    </row>
    <row r="116" spans="1:11" ht="15" customHeight="1">
      <c r="A116" s="9">
        <v>17</v>
      </c>
      <c r="B116" s="60">
        <v>1</v>
      </c>
      <c r="C116" s="59" t="s">
        <v>152</v>
      </c>
      <c r="D116" s="75">
        <v>0.42083333333333334</v>
      </c>
      <c r="E116" s="110" t="s">
        <v>19</v>
      </c>
      <c r="F116" s="4"/>
      <c r="G116" s="9">
        <v>17</v>
      </c>
      <c r="H116" s="60">
        <v>1</v>
      </c>
      <c r="I116" s="59"/>
      <c r="J116" s="65"/>
      <c r="K116" s="110"/>
    </row>
    <row r="117" spans="1:11" ht="15" customHeight="1">
      <c r="A117" s="9">
        <v>18</v>
      </c>
      <c r="B117" s="60">
        <v>1</v>
      </c>
      <c r="C117" s="59" t="s">
        <v>153</v>
      </c>
      <c r="D117" s="75">
        <v>0.42152777777777778</v>
      </c>
      <c r="E117" s="110" t="s">
        <v>19</v>
      </c>
      <c r="F117" s="4"/>
      <c r="G117" s="9">
        <v>18</v>
      </c>
      <c r="H117" s="60">
        <v>1</v>
      </c>
      <c r="I117" s="59"/>
      <c r="J117" s="65"/>
      <c r="K117" s="110"/>
    </row>
    <row r="118" spans="1:11" ht="15" customHeight="1">
      <c r="A118" s="9">
        <v>19</v>
      </c>
      <c r="B118" s="60">
        <v>1</v>
      </c>
      <c r="C118" s="59" t="s">
        <v>154</v>
      </c>
      <c r="D118" s="75">
        <v>0.4236111111111111</v>
      </c>
      <c r="E118" s="110" t="s">
        <v>19</v>
      </c>
      <c r="F118" s="4"/>
      <c r="G118" s="9">
        <v>19</v>
      </c>
      <c r="H118" s="60">
        <v>1</v>
      </c>
      <c r="I118" s="59"/>
      <c r="J118" s="65"/>
      <c r="K118" s="110"/>
    </row>
    <row r="119" spans="1:11" ht="15" customHeight="1">
      <c r="A119" s="9">
        <v>20</v>
      </c>
      <c r="B119" s="33">
        <v>1</v>
      </c>
      <c r="C119" s="16" t="s">
        <v>155</v>
      </c>
      <c r="D119" s="76">
        <v>0.42638888888888887</v>
      </c>
      <c r="E119" s="17" t="s">
        <v>19</v>
      </c>
      <c r="F119" s="4"/>
      <c r="G119" s="9">
        <v>20</v>
      </c>
      <c r="H119" s="60">
        <v>1</v>
      </c>
      <c r="I119" s="59"/>
      <c r="J119" s="65"/>
      <c r="K119" s="110"/>
    </row>
    <row r="120" spans="1:11" ht="15" customHeight="1">
      <c r="A120" s="9">
        <v>21</v>
      </c>
      <c r="B120" s="33">
        <v>1</v>
      </c>
      <c r="C120" s="5" t="s">
        <v>156</v>
      </c>
      <c r="D120" s="76">
        <v>0.42708333333333331</v>
      </c>
      <c r="E120" s="10" t="s">
        <v>19</v>
      </c>
      <c r="F120" s="4"/>
      <c r="G120" s="9">
        <v>21</v>
      </c>
      <c r="H120" s="60">
        <v>1</v>
      </c>
      <c r="I120" s="59"/>
      <c r="J120" s="65"/>
      <c r="K120" s="110"/>
    </row>
    <row r="121" spans="1:11" ht="15" customHeight="1">
      <c r="A121" s="9">
        <v>22</v>
      </c>
      <c r="B121" s="33">
        <v>1</v>
      </c>
      <c r="C121" s="5" t="s">
        <v>157</v>
      </c>
      <c r="D121" s="76">
        <v>0.42777777777777781</v>
      </c>
      <c r="E121" s="10" t="s">
        <v>19</v>
      </c>
      <c r="F121" s="4"/>
      <c r="G121" s="9">
        <v>22</v>
      </c>
      <c r="H121" s="60">
        <v>1</v>
      </c>
      <c r="I121" s="59"/>
      <c r="J121" s="65"/>
      <c r="K121" s="110"/>
    </row>
    <row r="122" spans="1:11" ht="15" customHeight="1">
      <c r="A122" s="9">
        <v>23</v>
      </c>
      <c r="B122" s="33">
        <v>1</v>
      </c>
      <c r="C122" s="5" t="s">
        <v>158</v>
      </c>
      <c r="D122" s="76">
        <v>0.42986111111111108</v>
      </c>
      <c r="E122" s="10" t="s">
        <v>19</v>
      </c>
      <c r="F122" s="4"/>
      <c r="G122" s="9">
        <v>23</v>
      </c>
      <c r="H122" s="60">
        <v>1</v>
      </c>
      <c r="I122" s="59"/>
      <c r="J122" s="65"/>
      <c r="K122" s="110"/>
    </row>
    <row r="123" spans="1:11" ht="15" customHeight="1">
      <c r="A123" s="9">
        <v>24</v>
      </c>
      <c r="B123" s="33">
        <v>1</v>
      </c>
      <c r="C123" s="5" t="s">
        <v>159</v>
      </c>
      <c r="D123" s="76">
        <v>0.44166666666666665</v>
      </c>
      <c r="E123" s="10" t="s">
        <v>19</v>
      </c>
      <c r="F123" s="4"/>
      <c r="G123" s="9">
        <v>24</v>
      </c>
      <c r="H123" s="60">
        <v>1</v>
      </c>
      <c r="I123" s="59"/>
      <c r="J123" s="65"/>
      <c r="K123" s="110"/>
    </row>
    <row r="124" spans="1:11" ht="15" customHeight="1">
      <c r="A124" s="9">
        <v>25</v>
      </c>
      <c r="B124" s="33">
        <v>1</v>
      </c>
      <c r="C124" s="5" t="s">
        <v>160</v>
      </c>
      <c r="D124" s="66">
        <v>0.45</v>
      </c>
      <c r="E124" s="10" t="s">
        <v>21</v>
      </c>
      <c r="F124" s="4"/>
      <c r="G124" s="9">
        <v>25</v>
      </c>
      <c r="H124" s="33">
        <v>1</v>
      </c>
      <c r="I124" s="16"/>
      <c r="J124" s="58"/>
      <c r="K124" s="17"/>
    </row>
    <row r="125" spans="1:11" ht="15" customHeight="1">
      <c r="A125" s="9">
        <v>26</v>
      </c>
      <c r="B125" s="33">
        <v>1</v>
      </c>
      <c r="C125" s="5" t="s">
        <v>161</v>
      </c>
      <c r="D125" s="66">
        <v>0.4597222222222222</v>
      </c>
      <c r="E125" s="10" t="s">
        <v>19</v>
      </c>
      <c r="F125" s="4"/>
      <c r="G125" s="9">
        <v>26</v>
      </c>
      <c r="H125" s="33">
        <v>1</v>
      </c>
      <c r="I125" s="5"/>
      <c r="J125" s="51"/>
      <c r="K125" s="10"/>
    </row>
    <row r="126" spans="1:11" ht="15" customHeight="1">
      <c r="A126" s="9">
        <v>27</v>
      </c>
      <c r="B126" s="33">
        <v>1</v>
      </c>
      <c r="C126" s="5" t="s">
        <v>162</v>
      </c>
      <c r="D126" s="66">
        <v>0.4770833333333333</v>
      </c>
      <c r="E126" s="10" t="s">
        <v>21</v>
      </c>
      <c r="F126" s="4"/>
      <c r="G126" s="9">
        <v>27</v>
      </c>
      <c r="H126" s="33">
        <v>1</v>
      </c>
      <c r="I126" s="5"/>
      <c r="J126" s="51"/>
      <c r="K126" s="10"/>
    </row>
    <row r="127" spans="1:11" ht="15" customHeight="1">
      <c r="A127" s="9">
        <v>28</v>
      </c>
      <c r="B127" s="33">
        <v>1</v>
      </c>
      <c r="C127" s="5" t="s">
        <v>163</v>
      </c>
      <c r="D127" s="66">
        <v>0.48402777777777778</v>
      </c>
      <c r="E127" s="10" t="s">
        <v>19</v>
      </c>
      <c r="F127" s="4"/>
      <c r="G127" s="9">
        <v>28</v>
      </c>
      <c r="H127" s="33">
        <v>1</v>
      </c>
      <c r="I127" s="5"/>
      <c r="J127" s="51"/>
      <c r="K127" s="10"/>
    </row>
    <row r="128" spans="1:11" ht="15" customHeight="1">
      <c r="A128" s="9">
        <v>29</v>
      </c>
      <c r="B128" s="33">
        <v>1</v>
      </c>
      <c r="C128" s="5" t="s">
        <v>164</v>
      </c>
      <c r="D128" s="66">
        <v>0.50902777777777775</v>
      </c>
      <c r="E128" s="10" t="s">
        <v>19</v>
      </c>
      <c r="F128" s="4"/>
      <c r="G128" s="9">
        <v>29</v>
      </c>
      <c r="H128" s="33">
        <v>1</v>
      </c>
      <c r="I128" s="5"/>
      <c r="J128" s="51"/>
      <c r="K128" s="10"/>
    </row>
    <row r="129" spans="1:11" ht="15" customHeight="1">
      <c r="A129" s="9">
        <v>30</v>
      </c>
      <c r="B129" s="33">
        <v>1</v>
      </c>
      <c r="C129" s="5" t="s">
        <v>165</v>
      </c>
      <c r="D129" s="66">
        <v>0.51666666666666672</v>
      </c>
      <c r="E129" s="10" t="s">
        <v>19</v>
      </c>
      <c r="F129" s="4"/>
      <c r="G129" s="9">
        <v>30</v>
      </c>
      <c r="H129" s="33">
        <v>1</v>
      </c>
      <c r="I129" s="5"/>
      <c r="J129" s="51"/>
      <c r="K129" s="10"/>
    </row>
    <row r="130" spans="1:11" ht="15" customHeight="1">
      <c r="A130" s="9">
        <v>31</v>
      </c>
      <c r="B130" s="33">
        <v>1</v>
      </c>
      <c r="C130" s="5" t="s">
        <v>166</v>
      </c>
      <c r="D130" s="66">
        <v>0.52777777777777779</v>
      </c>
      <c r="E130" s="10" t="s">
        <v>21</v>
      </c>
      <c r="F130" s="4"/>
      <c r="G130" s="9">
        <v>31</v>
      </c>
      <c r="H130" s="33">
        <v>1</v>
      </c>
      <c r="I130" s="5"/>
      <c r="J130" s="51"/>
      <c r="K130" s="10"/>
    </row>
    <row r="131" spans="1:11" ht="15" customHeight="1">
      <c r="A131" s="9">
        <v>32</v>
      </c>
      <c r="B131" s="33">
        <v>1</v>
      </c>
      <c r="C131" s="5" t="s">
        <v>167</v>
      </c>
      <c r="D131" s="66">
        <v>0.52916666666666667</v>
      </c>
      <c r="E131" s="10" t="s">
        <v>19</v>
      </c>
      <c r="F131" s="4"/>
      <c r="G131" s="9">
        <v>32</v>
      </c>
      <c r="H131" s="33">
        <v>1</v>
      </c>
      <c r="I131" s="5"/>
      <c r="J131" s="51"/>
      <c r="K131" s="10"/>
    </row>
    <row r="132" spans="1:11" ht="15" customHeight="1">
      <c r="A132" s="9">
        <v>33</v>
      </c>
      <c r="B132" s="33">
        <v>1</v>
      </c>
      <c r="C132" s="5" t="s">
        <v>168</v>
      </c>
      <c r="D132" s="66">
        <v>0.53125</v>
      </c>
      <c r="E132" s="10" t="s">
        <v>19</v>
      </c>
      <c r="F132" s="4"/>
      <c r="G132" s="9">
        <v>33</v>
      </c>
      <c r="H132" s="33">
        <v>1</v>
      </c>
      <c r="I132" s="5"/>
      <c r="J132" s="51"/>
      <c r="K132" s="10"/>
    </row>
    <row r="133" spans="1:11" ht="15" customHeight="1">
      <c r="A133" s="9">
        <v>34</v>
      </c>
      <c r="B133" s="33">
        <v>1</v>
      </c>
      <c r="C133" s="5" t="s">
        <v>169</v>
      </c>
      <c r="D133" s="66">
        <v>0.55763888888888891</v>
      </c>
      <c r="E133" s="10" t="s">
        <v>19</v>
      </c>
      <c r="F133" s="4"/>
      <c r="G133" s="9">
        <v>34</v>
      </c>
      <c r="H133" s="33">
        <v>1</v>
      </c>
      <c r="I133" s="5"/>
      <c r="J133" s="51"/>
      <c r="K133" s="10"/>
    </row>
    <row r="134" spans="1:11" ht="15" customHeight="1" thickBot="1">
      <c r="A134" s="9">
        <v>35</v>
      </c>
      <c r="B134" s="33">
        <v>1</v>
      </c>
      <c r="C134" s="5"/>
      <c r="D134" s="51"/>
      <c r="E134" s="10"/>
      <c r="F134" s="4"/>
      <c r="G134" s="11">
        <v>35</v>
      </c>
      <c r="H134" s="34">
        <v>1</v>
      </c>
      <c r="I134" s="12"/>
      <c r="J134" s="56"/>
      <c r="K134" s="13"/>
    </row>
    <row r="135" spans="1:11" ht="15" customHeight="1">
      <c r="A135" s="9">
        <v>36</v>
      </c>
      <c r="B135" s="33">
        <v>1</v>
      </c>
      <c r="C135" s="5"/>
      <c r="D135" s="51"/>
      <c r="E135" s="10"/>
    </row>
    <row r="136" spans="1:11" ht="15" customHeight="1">
      <c r="A136" s="9">
        <v>37</v>
      </c>
      <c r="B136" s="33">
        <v>1</v>
      </c>
      <c r="C136" s="5"/>
      <c r="D136" s="51"/>
      <c r="E136" s="10"/>
    </row>
    <row r="137" spans="1:11" ht="15" customHeight="1">
      <c r="A137" s="9">
        <v>38</v>
      </c>
      <c r="B137" s="33">
        <v>1</v>
      </c>
      <c r="C137" s="5"/>
      <c r="D137" s="51"/>
      <c r="E137" s="10"/>
    </row>
    <row r="138" spans="1:11" ht="15" customHeight="1" thickBot="1">
      <c r="A138" s="11">
        <v>39</v>
      </c>
      <c r="B138" s="34">
        <v>1</v>
      </c>
      <c r="C138" s="12"/>
      <c r="D138" s="56"/>
      <c r="E138" s="13"/>
    </row>
  </sheetData>
  <mergeCells count="18">
    <mergeCell ref="A95:E95"/>
    <mergeCell ref="G95:K95"/>
    <mergeCell ref="P95:Q95"/>
    <mergeCell ref="A113:E113"/>
    <mergeCell ref="G113:K113"/>
    <mergeCell ref="A47:E47"/>
    <mergeCell ref="G47:K47"/>
    <mergeCell ref="P47:Q47"/>
    <mergeCell ref="A66:E66"/>
    <mergeCell ref="G66:K66"/>
    <mergeCell ref="A94:E94"/>
    <mergeCell ref="G94:K94"/>
    <mergeCell ref="A1:K1"/>
    <mergeCell ref="A4:E4"/>
    <mergeCell ref="G4:K4"/>
    <mergeCell ref="P4:Q4"/>
    <mergeCell ref="A23:E23"/>
    <mergeCell ref="G23:K23"/>
  </mergeCells>
  <dataValidations count="1">
    <dataValidation type="list" allowBlank="1" showInputMessage="1" showErrorMessage="1" sqref="E6" xr:uid="{EDF7C4E8-B43C-4E88-AC6C-3F0AC45F5641}">
      <formula1>$O$6:$O$15</formula1>
    </dataValidation>
  </dataValidation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8"/>
  <sheetViews>
    <sheetView topLeftCell="A79" zoomScale="95" zoomScaleNormal="95" workbookViewId="0">
      <selection activeCell="O23" sqref="O23"/>
    </sheetView>
  </sheetViews>
  <sheetFormatPr defaultColWidth="8.85546875" defaultRowHeight="15"/>
  <cols>
    <col min="1" max="1" width="7.28515625" customWidth="1"/>
    <col min="2" max="2" width="6.42578125" customWidth="1"/>
    <col min="3" max="3" width="23.85546875" customWidth="1"/>
    <col min="4" max="4" width="14" style="53" customWidth="1"/>
    <col min="5" max="5" width="23.85546875" customWidth="1"/>
    <col min="6" max="6" width="3.42578125" customWidth="1"/>
    <col min="7" max="7" width="7.28515625" customWidth="1"/>
    <col min="8" max="8" width="6" customWidth="1"/>
    <col min="9" max="9" width="24.28515625" customWidth="1"/>
    <col min="10" max="10" width="9" style="53" customWidth="1"/>
    <col min="11" max="11" width="23.85546875" customWidth="1"/>
    <col min="12" max="13" width="4.140625" customWidth="1"/>
    <col min="14" max="14" width="11" hidden="1" customWidth="1"/>
    <col min="15" max="15" width="27" customWidth="1"/>
    <col min="16" max="16" width="13.85546875" customWidth="1"/>
    <col min="17" max="17" width="14.85546875" customWidth="1"/>
  </cols>
  <sheetData>
    <row r="1" spans="1:17" ht="21.2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7" ht="21.2" customHeight="1">
      <c r="A2" s="38"/>
      <c r="B2" s="38"/>
      <c r="C2" s="38"/>
      <c r="D2" s="52"/>
      <c r="E2" s="38"/>
      <c r="F2" s="38"/>
      <c r="G2" s="38"/>
      <c r="H2" s="38"/>
      <c r="I2" s="38"/>
      <c r="J2" s="52"/>
      <c r="K2" s="38"/>
    </row>
    <row r="3" spans="1:17" ht="15.75" thickBot="1">
      <c r="A3" s="14" t="s">
        <v>1</v>
      </c>
    </row>
    <row r="4" spans="1:17" ht="15.75" customHeight="1" thickBot="1">
      <c r="A4" s="97" t="s">
        <v>2</v>
      </c>
      <c r="B4" s="98"/>
      <c r="C4" s="98"/>
      <c r="D4" s="98"/>
      <c r="E4" s="99"/>
      <c r="F4" s="3"/>
      <c r="G4" s="97" t="s">
        <v>3</v>
      </c>
      <c r="H4" s="98"/>
      <c r="I4" s="98"/>
      <c r="J4" s="98"/>
      <c r="K4" s="99"/>
      <c r="O4" s="36"/>
      <c r="P4" s="96" t="s">
        <v>4</v>
      </c>
      <c r="Q4" s="96"/>
    </row>
    <row r="5" spans="1:17" ht="30">
      <c r="A5" s="6" t="s">
        <v>5</v>
      </c>
      <c r="B5" s="7" t="s">
        <v>6</v>
      </c>
      <c r="C5" s="7" t="s">
        <v>7</v>
      </c>
      <c r="D5" s="54" t="s">
        <v>8</v>
      </c>
      <c r="E5" s="8" t="s">
        <v>9</v>
      </c>
      <c r="F5" s="3"/>
      <c r="G5" s="6" t="s">
        <v>5</v>
      </c>
      <c r="H5" s="7" t="s">
        <v>6</v>
      </c>
      <c r="I5" s="7" t="s">
        <v>7</v>
      </c>
      <c r="J5" s="54" t="s">
        <v>8</v>
      </c>
      <c r="K5" s="8" t="s">
        <v>9</v>
      </c>
      <c r="N5" s="35" t="s">
        <v>10</v>
      </c>
      <c r="O5" s="37" t="s">
        <v>11</v>
      </c>
      <c r="P5" s="37" t="s">
        <v>12</v>
      </c>
      <c r="Q5" s="37" t="s">
        <v>13</v>
      </c>
    </row>
    <row r="6" spans="1:17">
      <c r="A6" s="9"/>
      <c r="B6" s="33"/>
      <c r="D6" s="66"/>
      <c r="E6" s="10"/>
      <c r="F6" s="4"/>
      <c r="G6" s="9">
        <v>1</v>
      </c>
      <c r="H6" s="33">
        <v>20</v>
      </c>
      <c r="I6" s="5" t="s">
        <v>14</v>
      </c>
      <c r="J6" s="66">
        <v>0.7368055555555556</v>
      </c>
      <c r="K6" s="10" t="s">
        <v>15</v>
      </c>
      <c r="N6" s="35" t="s">
        <v>16</v>
      </c>
      <c r="O6" s="37" t="s">
        <v>17</v>
      </c>
      <c r="P6" s="37">
        <f>SUM(B7, B8, B11)</f>
        <v>50</v>
      </c>
      <c r="Q6" s="37"/>
    </row>
    <row r="7" spans="1:17">
      <c r="A7" s="9">
        <v>1</v>
      </c>
      <c r="B7" s="33">
        <v>20</v>
      </c>
      <c r="C7" s="5" t="s">
        <v>18</v>
      </c>
      <c r="D7" s="66">
        <v>0.9819444444444444</v>
      </c>
      <c r="E7" s="10" t="s">
        <v>19</v>
      </c>
      <c r="F7" s="4"/>
      <c r="G7" s="9">
        <v>2</v>
      </c>
      <c r="H7" s="33">
        <v>18</v>
      </c>
      <c r="I7" s="5" t="s">
        <v>20</v>
      </c>
      <c r="J7" s="66">
        <v>0.75763888888888886</v>
      </c>
      <c r="K7" s="10" t="s">
        <v>21</v>
      </c>
      <c r="N7" s="35" t="s">
        <v>22</v>
      </c>
      <c r="O7" s="37" t="s">
        <v>23</v>
      </c>
      <c r="P7" s="37">
        <f>SUM(B12, B13)</f>
        <v>21</v>
      </c>
      <c r="Q7" s="37">
        <f>SUM(H8)</f>
        <v>16</v>
      </c>
    </row>
    <row r="8" spans="1:17">
      <c r="A8" s="9">
        <v>2</v>
      </c>
      <c r="B8" s="33">
        <v>18</v>
      </c>
      <c r="C8" s="5" t="s">
        <v>24</v>
      </c>
      <c r="D8" s="66">
        <v>0.98333333333333339</v>
      </c>
      <c r="E8" s="10" t="s">
        <v>19</v>
      </c>
      <c r="F8" s="4"/>
      <c r="G8" s="9">
        <v>3</v>
      </c>
      <c r="H8" s="33">
        <v>16</v>
      </c>
      <c r="I8" s="5" t="s">
        <v>25</v>
      </c>
      <c r="J8" s="66">
        <v>0.76527777777777783</v>
      </c>
      <c r="K8" s="10" t="s">
        <v>23</v>
      </c>
      <c r="N8" s="35" t="s">
        <v>26</v>
      </c>
      <c r="O8" s="37" t="s">
        <v>27</v>
      </c>
      <c r="P8" s="37"/>
      <c r="Q8" s="37">
        <f>SUM(H13)</f>
        <v>10</v>
      </c>
    </row>
    <row r="9" spans="1:17">
      <c r="A9" s="9">
        <v>3</v>
      </c>
      <c r="B9" s="33">
        <v>14</v>
      </c>
      <c r="C9" s="5" t="s">
        <v>28</v>
      </c>
      <c r="D9" s="66">
        <v>0.99861111111111101</v>
      </c>
      <c r="E9" s="10" t="s">
        <v>29</v>
      </c>
      <c r="F9" s="4"/>
      <c r="G9" s="9">
        <v>4</v>
      </c>
      <c r="H9" s="33">
        <v>14</v>
      </c>
      <c r="I9" s="5" t="s">
        <v>30</v>
      </c>
      <c r="J9" s="66">
        <v>0.78402777777777777</v>
      </c>
      <c r="K9" s="10" t="s">
        <v>31</v>
      </c>
      <c r="N9" s="35" t="s">
        <v>32</v>
      </c>
      <c r="O9" s="37" t="s">
        <v>33</v>
      </c>
      <c r="P9" s="37">
        <f t="shared" ref="P9:P15" si="0">SUMIF($E$6:$E$44,O9,$B$6:$B$44)</f>
        <v>0</v>
      </c>
      <c r="Q9" s="37">
        <f t="shared" ref="Q9:Q12" si="1">SUMIF($K$6:$K$44,O9,$H$6:$H$44)</f>
        <v>0</v>
      </c>
    </row>
    <row r="10" spans="1:17">
      <c r="A10" s="9">
        <v>4</v>
      </c>
      <c r="B10" s="33">
        <v>13</v>
      </c>
      <c r="C10" s="5" t="s">
        <v>34</v>
      </c>
      <c r="D10" s="80" t="s">
        <v>35</v>
      </c>
      <c r="E10" s="10" t="s">
        <v>31</v>
      </c>
      <c r="F10" s="4"/>
      <c r="G10" s="9">
        <v>5</v>
      </c>
      <c r="H10" s="33">
        <v>13</v>
      </c>
      <c r="I10" s="5" t="s">
        <v>36</v>
      </c>
      <c r="J10" s="66">
        <v>0.78402777777777777</v>
      </c>
      <c r="K10" s="10" t="s">
        <v>15</v>
      </c>
      <c r="N10" s="35" t="s">
        <v>37</v>
      </c>
      <c r="O10" s="37" t="s">
        <v>21</v>
      </c>
      <c r="P10" s="37">
        <f t="shared" si="0"/>
        <v>0</v>
      </c>
      <c r="Q10" s="37">
        <f>SUM(H7, H12, H16)</f>
        <v>36</v>
      </c>
    </row>
    <row r="11" spans="1:17">
      <c r="A11" s="9">
        <v>5</v>
      </c>
      <c r="B11" s="33">
        <v>12</v>
      </c>
      <c r="C11" s="5" t="s">
        <v>38</v>
      </c>
      <c r="D11" s="79">
        <v>1.0979166666666667</v>
      </c>
      <c r="E11" s="10" t="s">
        <v>19</v>
      </c>
      <c r="F11" s="4"/>
      <c r="G11" s="9">
        <v>6</v>
      </c>
      <c r="H11" s="33">
        <v>12</v>
      </c>
      <c r="I11" s="5" t="s">
        <v>39</v>
      </c>
      <c r="J11" s="66">
        <v>0.7909722222222223</v>
      </c>
      <c r="K11" s="10" t="s">
        <v>15</v>
      </c>
      <c r="N11" s="35" t="s">
        <v>40</v>
      </c>
      <c r="O11" s="37" t="s">
        <v>41</v>
      </c>
      <c r="P11" s="37"/>
      <c r="Q11" s="37"/>
    </row>
    <row r="12" spans="1:17">
      <c r="A12" s="9">
        <v>6</v>
      </c>
      <c r="B12" s="33">
        <v>11</v>
      </c>
      <c r="C12" s="5" t="s">
        <v>42</v>
      </c>
      <c r="D12" s="79">
        <v>1.0979166666666667</v>
      </c>
      <c r="E12" s="10" t="s">
        <v>23</v>
      </c>
      <c r="F12" s="4"/>
      <c r="G12" s="9">
        <v>7</v>
      </c>
      <c r="H12" s="33">
        <v>11</v>
      </c>
      <c r="I12" s="5" t="s">
        <v>43</v>
      </c>
      <c r="J12" s="66">
        <v>0.81458333333333333</v>
      </c>
      <c r="K12" s="10" t="s">
        <v>21</v>
      </c>
      <c r="N12" s="35" t="s">
        <v>44</v>
      </c>
      <c r="O12" s="37" t="s">
        <v>31</v>
      </c>
      <c r="P12" s="37">
        <f>SUM(B10)</f>
        <v>13</v>
      </c>
      <c r="Q12" s="37">
        <f t="shared" si="1"/>
        <v>14</v>
      </c>
    </row>
    <row r="13" spans="1:17">
      <c r="A13" s="9">
        <v>7</v>
      </c>
      <c r="B13" s="33">
        <v>10</v>
      </c>
      <c r="C13" s="5" t="s">
        <v>45</v>
      </c>
      <c r="D13" s="79">
        <v>1.1645833333333333</v>
      </c>
      <c r="E13" s="10" t="s">
        <v>23</v>
      </c>
      <c r="F13" s="4"/>
      <c r="G13" s="9">
        <v>8</v>
      </c>
      <c r="H13" s="33">
        <v>10</v>
      </c>
      <c r="I13" s="5" t="s">
        <v>46</v>
      </c>
      <c r="J13" s="66">
        <v>0.85625000000000007</v>
      </c>
      <c r="K13" s="10" t="s">
        <v>27</v>
      </c>
      <c r="N13" s="35" t="s">
        <v>47</v>
      </c>
      <c r="O13" s="37" t="s">
        <v>48</v>
      </c>
      <c r="P13" s="37"/>
      <c r="Q13" s="37">
        <f>SUM(H6, H10, H11, H14, H15)</f>
        <v>62</v>
      </c>
    </row>
    <row r="14" spans="1:17">
      <c r="A14" s="9">
        <v>8</v>
      </c>
      <c r="B14" s="33">
        <v>9</v>
      </c>
      <c r="C14" s="5"/>
      <c r="D14" s="51"/>
      <c r="E14" s="10"/>
      <c r="F14" s="4"/>
      <c r="G14" s="9">
        <v>9</v>
      </c>
      <c r="H14" s="33">
        <v>9</v>
      </c>
      <c r="I14" s="5" t="s">
        <v>49</v>
      </c>
      <c r="J14" s="66">
        <v>0.88680555555555562</v>
      </c>
      <c r="K14" s="10" t="s">
        <v>15</v>
      </c>
      <c r="O14" s="37" t="s">
        <v>29</v>
      </c>
      <c r="P14" s="37">
        <f>SUM(B9)</f>
        <v>14</v>
      </c>
      <c r="Q14" s="37"/>
    </row>
    <row r="15" spans="1:17">
      <c r="A15" s="9">
        <v>9</v>
      </c>
      <c r="B15" s="33">
        <v>8</v>
      </c>
      <c r="C15" s="19"/>
      <c r="D15" s="55"/>
      <c r="E15" s="20"/>
      <c r="F15" s="4"/>
      <c r="G15" s="9">
        <v>10</v>
      </c>
      <c r="H15" s="33">
        <v>8</v>
      </c>
      <c r="I15" s="19" t="s">
        <v>50</v>
      </c>
      <c r="J15" s="67">
        <v>0.91388888888888886</v>
      </c>
      <c r="K15" s="20" t="s">
        <v>15</v>
      </c>
      <c r="O15" s="37" t="s">
        <v>51</v>
      </c>
      <c r="P15" s="37">
        <f t="shared" si="0"/>
        <v>0</v>
      </c>
      <c r="Q15" s="37"/>
    </row>
    <row r="16" spans="1:17">
      <c r="A16" s="9">
        <v>10</v>
      </c>
      <c r="B16" s="33">
        <v>7</v>
      </c>
      <c r="C16" s="19"/>
      <c r="D16" s="55"/>
      <c r="E16" s="20"/>
      <c r="F16" s="4"/>
      <c r="G16" s="9">
        <v>11</v>
      </c>
      <c r="H16" s="33">
        <v>7</v>
      </c>
      <c r="I16" s="19" t="s">
        <v>52</v>
      </c>
      <c r="J16" s="78">
        <v>1.0958333333333334</v>
      </c>
      <c r="K16" s="20" t="s">
        <v>21</v>
      </c>
    </row>
    <row r="17" spans="1:17">
      <c r="A17" s="9">
        <v>11</v>
      </c>
      <c r="B17" s="33">
        <v>6</v>
      </c>
      <c r="C17" s="19"/>
      <c r="D17" s="55"/>
      <c r="E17" s="20"/>
      <c r="F17" s="4"/>
      <c r="G17" s="9">
        <v>12</v>
      </c>
      <c r="H17" s="33">
        <v>6</v>
      </c>
      <c r="I17" s="19"/>
      <c r="J17" s="55"/>
      <c r="K17" s="20"/>
      <c r="P17" s="35">
        <f>SUM(P6:P16)</f>
        <v>98</v>
      </c>
      <c r="Q17" s="35">
        <f>SUM(Q6:Q16)</f>
        <v>138</v>
      </c>
    </row>
    <row r="18" spans="1:17">
      <c r="A18" s="9">
        <v>12</v>
      </c>
      <c r="B18" s="33">
        <v>5</v>
      </c>
      <c r="C18" s="19"/>
      <c r="D18" s="55"/>
      <c r="E18" s="20"/>
      <c r="F18" s="4"/>
      <c r="G18" s="9">
        <v>13</v>
      </c>
      <c r="H18" s="33">
        <v>5</v>
      </c>
      <c r="I18" s="19"/>
      <c r="J18" s="55"/>
      <c r="K18" s="20"/>
    </row>
    <row r="19" spans="1:17">
      <c r="A19" s="9">
        <v>13</v>
      </c>
      <c r="B19" s="33">
        <v>4</v>
      </c>
      <c r="C19" s="19"/>
      <c r="D19" s="55"/>
      <c r="E19" s="20"/>
      <c r="F19" s="4"/>
      <c r="G19" s="9">
        <v>14</v>
      </c>
      <c r="H19" s="33">
        <v>4</v>
      </c>
      <c r="I19" s="19"/>
      <c r="J19" s="55"/>
      <c r="K19" s="20"/>
    </row>
    <row r="20" spans="1:17" ht="27.95" customHeight="1" thickBot="1">
      <c r="A20" s="11">
        <v>14</v>
      </c>
      <c r="B20" s="34">
        <v>3</v>
      </c>
      <c r="C20" s="12"/>
      <c r="D20" s="56"/>
      <c r="E20" s="13"/>
      <c r="F20" s="4"/>
      <c r="G20" s="11">
        <v>15</v>
      </c>
      <c r="H20" s="34">
        <v>3</v>
      </c>
      <c r="I20" s="12"/>
      <c r="J20" s="56"/>
      <c r="K20" s="13"/>
    </row>
    <row r="22" spans="1:17" ht="15.75" thickBot="1">
      <c r="A22" s="1" t="s">
        <v>53</v>
      </c>
    </row>
    <row r="23" spans="1:17" ht="15.75" customHeight="1" thickBot="1">
      <c r="A23" s="97" t="s">
        <v>2</v>
      </c>
      <c r="B23" s="98"/>
      <c r="C23" s="98"/>
      <c r="D23" s="98"/>
      <c r="E23" s="99"/>
      <c r="F23" s="3"/>
      <c r="G23" s="97" t="s">
        <v>3</v>
      </c>
      <c r="H23" s="98"/>
      <c r="I23" s="98"/>
      <c r="J23" s="98"/>
      <c r="K23" s="99"/>
    </row>
    <row r="24" spans="1:17" ht="30">
      <c r="A24" s="6" t="s">
        <v>5</v>
      </c>
      <c r="B24" s="7" t="s">
        <v>6</v>
      </c>
      <c r="C24" s="7" t="s">
        <v>7</v>
      </c>
      <c r="D24" s="54" t="s">
        <v>8</v>
      </c>
      <c r="E24" s="8" t="s">
        <v>9</v>
      </c>
      <c r="F24" s="3"/>
      <c r="G24" s="6" t="s">
        <v>5</v>
      </c>
      <c r="H24" s="7" t="s">
        <v>6</v>
      </c>
      <c r="I24" s="7" t="s">
        <v>7</v>
      </c>
      <c r="J24" s="54" t="s">
        <v>8</v>
      </c>
      <c r="K24" s="8" t="s">
        <v>9</v>
      </c>
    </row>
    <row r="25" spans="1:17">
      <c r="A25" s="9">
        <v>16</v>
      </c>
      <c r="B25" s="33">
        <v>1</v>
      </c>
      <c r="C25" s="5"/>
      <c r="D25" s="51"/>
      <c r="E25" s="10"/>
      <c r="F25" s="4"/>
      <c r="G25" s="9">
        <v>16</v>
      </c>
      <c r="H25" s="33">
        <v>1</v>
      </c>
      <c r="I25" s="5"/>
      <c r="J25" s="51"/>
      <c r="K25" s="10"/>
    </row>
    <row r="26" spans="1:17">
      <c r="A26" s="9">
        <v>17</v>
      </c>
      <c r="B26" s="33">
        <v>1</v>
      </c>
      <c r="C26" s="5"/>
      <c r="D26" s="51"/>
      <c r="E26" s="10"/>
      <c r="F26" s="4"/>
      <c r="G26" s="9">
        <v>17</v>
      </c>
      <c r="H26" s="33">
        <v>1</v>
      </c>
      <c r="I26" s="5"/>
      <c r="J26" s="51"/>
      <c r="K26" s="10"/>
    </row>
    <row r="27" spans="1:17">
      <c r="A27" s="9">
        <v>18</v>
      </c>
      <c r="B27" s="33">
        <v>1</v>
      </c>
      <c r="C27" s="5"/>
      <c r="D27" s="51"/>
      <c r="E27" s="10"/>
      <c r="F27" s="4"/>
      <c r="G27" s="9">
        <v>18</v>
      </c>
      <c r="H27" s="33">
        <v>1</v>
      </c>
      <c r="I27" s="5"/>
      <c r="J27" s="51"/>
      <c r="K27" s="10"/>
    </row>
    <row r="28" spans="1:17">
      <c r="A28" s="9">
        <v>19</v>
      </c>
      <c r="B28" s="33">
        <v>1</v>
      </c>
      <c r="C28" s="5"/>
      <c r="D28" s="51"/>
      <c r="E28" s="10"/>
      <c r="F28" s="4"/>
      <c r="G28" s="9">
        <v>19</v>
      </c>
      <c r="H28" s="33">
        <v>1</v>
      </c>
      <c r="I28" s="5"/>
      <c r="J28" s="51"/>
      <c r="K28" s="10"/>
    </row>
    <row r="29" spans="1:17">
      <c r="A29" s="9">
        <v>20</v>
      </c>
      <c r="B29" s="33">
        <v>1</v>
      </c>
      <c r="C29" s="5"/>
      <c r="D29" s="51"/>
      <c r="E29" s="10"/>
      <c r="F29" s="4"/>
      <c r="G29" s="9">
        <v>20</v>
      </c>
      <c r="H29" s="33">
        <v>1</v>
      </c>
      <c r="I29" s="5"/>
      <c r="J29" s="51"/>
      <c r="K29" s="10"/>
    </row>
    <row r="30" spans="1:17">
      <c r="A30" s="9">
        <v>21</v>
      </c>
      <c r="B30" s="33">
        <v>1</v>
      </c>
      <c r="C30" s="5"/>
      <c r="D30" s="51"/>
      <c r="E30" s="10"/>
      <c r="F30" s="4"/>
      <c r="G30" s="9">
        <v>21</v>
      </c>
      <c r="H30" s="33">
        <v>1</v>
      </c>
      <c r="I30" s="5"/>
      <c r="J30" s="51"/>
      <c r="K30" s="10"/>
    </row>
    <row r="31" spans="1:17">
      <c r="A31" s="9">
        <v>22</v>
      </c>
      <c r="B31" s="33">
        <v>1</v>
      </c>
      <c r="C31" s="5"/>
      <c r="D31" s="51"/>
      <c r="E31" s="10"/>
      <c r="F31" s="4"/>
      <c r="G31" s="9">
        <v>22</v>
      </c>
      <c r="H31" s="33">
        <v>1</v>
      </c>
      <c r="I31" s="5"/>
      <c r="J31" s="51"/>
      <c r="K31" s="10"/>
    </row>
    <row r="32" spans="1:17">
      <c r="A32" s="9">
        <v>23</v>
      </c>
      <c r="B32" s="33">
        <v>1</v>
      </c>
      <c r="C32" s="5"/>
      <c r="D32" s="51"/>
      <c r="E32" s="10"/>
      <c r="F32" s="4"/>
      <c r="G32" s="9">
        <v>23</v>
      </c>
      <c r="H32" s="33">
        <v>1</v>
      </c>
      <c r="I32" s="5"/>
      <c r="J32" s="51"/>
      <c r="K32" s="10"/>
    </row>
    <row r="33" spans="1:17">
      <c r="A33" s="9">
        <v>24</v>
      </c>
      <c r="B33" s="33">
        <v>1</v>
      </c>
      <c r="C33" s="5"/>
      <c r="D33" s="51"/>
      <c r="E33" s="10"/>
      <c r="F33" s="4"/>
      <c r="G33" s="9">
        <v>24</v>
      </c>
      <c r="H33" s="33">
        <v>1</v>
      </c>
      <c r="I33" s="5"/>
      <c r="J33" s="51"/>
      <c r="K33" s="10"/>
    </row>
    <row r="34" spans="1:17">
      <c r="A34" s="9">
        <v>25</v>
      </c>
      <c r="B34" s="33">
        <v>1</v>
      </c>
      <c r="C34" s="5"/>
      <c r="D34" s="51"/>
      <c r="E34" s="10"/>
      <c r="F34" s="4"/>
      <c r="G34" s="9">
        <v>25</v>
      </c>
      <c r="H34" s="33">
        <v>1</v>
      </c>
      <c r="I34" s="5"/>
      <c r="J34" s="51"/>
      <c r="K34" s="10"/>
    </row>
    <row r="35" spans="1:17">
      <c r="A35" s="9">
        <v>26</v>
      </c>
      <c r="B35" s="33">
        <v>1</v>
      </c>
      <c r="C35" s="5"/>
      <c r="D35" s="51"/>
      <c r="E35" s="10"/>
      <c r="F35" s="4"/>
      <c r="G35" s="9">
        <v>26</v>
      </c>
      <c r="H35" s="33">
        <v>1</v>
      </c>
      <c r="I35" s="5"/>
      <c r="J35" s="51"/>
      <c r="K35" s="10"/>
    </row>
    <row r="36" spans="1:17">
      <c r="A36" s="9">
        <v>27</v>
      </c>
      <c r="B36" s="33">
        <v>1</v>
      </c>
      <c r="C36" s="5"/>
      <c r="D36" s="51"/>
      <c r="E36" s="10"/>
      <c r="F36" s="4"/>
      <c r="G36" s="9">
        <v>27</v>
      </c>
      <c r="H36" s="33">
        <v>1</v>
      </c>
      <c r="I36" s="5"/>
      <c r="J36" s="51"/>
      <c r="K36" s="10"/>
    </row>
    <row r="37" spans="1:17">
      <c r="A37" s="9">
        <v>28</v>
      </c>
      <c r="B37" s="33">
        <v>1</v>
      </c>
      <c r="C37" s="5"/>
      <c r="D37" s="51"/>
      <c r="E37" s="10"/>
      <c r="F37" s="4"/>
      <c r="G37" s="9">
        <v>28</v>
      </c>
      <c r="H37" s="33">
        <v>1</v>
      </c>
      <c r="I37" s="5"/>
      <c r="J37" s="51"/>
      <c r="K37" s="10"/>
    </row>
    <row r="38" spans="1:17">
      <c r="A38" s="9">
        <v>29</v>
      </c>
      <c r="B38" s="33">
        <v>1</v>
      </c>
      <c r="C38" s="5"/>
      <c r="D38" s="51"/>
      <c r="E38" s="10"/>
      <c r="F38" s="4"/>
      <c r="G38" s="9">
        <v>29</v>
      </c>
      <c r="H38" s="33">
        <v>1</v>
      </c>
      <c r="I38" s="5"/>
      <c r="J38" s="51"/>
      <c r="K38" s="10"/>
    </row>
    <row r="39" spans="1:17">
      <c r="A39" s="9">
        <v>30</v>
      </c>
      <c r="B39" s="33">
        <v>1</v>
      </c>
      <c r="C39" s="5"/>
      <c r="D39" s="51"/>
      <c r="E39" s="10"/>
      <c r="F39" s="4"/>
      <c r="G39" s="9">
        <v>30</v>
      </c>
      <c r="H39" s="33">
        <v>1</v>
      </c>
      <c r="I39" s="5"/>
      <c r="J39" s="51"/>
      <c r="K39" s="10"/>
    </row>
    <row r="40" spans="1:17">
      <c r="A40" s="9">
        <v>31</v>
      </c>
      <c r="B40" s="33">
        <v>1</v>
      </c>
      <c r="C40" s="5"/>
      <c r="D40" s="51"/>
      <c r="E40" s="10"/>
      <c r="F40" s="4"/>
      <c r="G40" s="9">
        <v>31</v>
      </c>
      <c r="H40" s="33">
        <v>1</v>
      </c>
      <c r="I40" s="5"/>
      <c r="J40" s="51"/>
      <c r="K40" s="10"/>
      <c r="N40" s="3"/>
    </row>
    <row r="41" spans="1:17">
      <c r="A41" s="9">
        <v>32</v>
      </c>
      <c r="B41" s="33">
        <v>1</v>
      </c>
      <c r="C41" s="5"/>
      <c r="D41" s="51"/>
      <c r="E41" s="10"/>
      <c r="F41" s="4"/>
      <c r="G41" s="9">
        <v>32</v>
      </c>
      <c r="H41" s="33">
        <v>1</v>
      </c>
      <c r="I41" s="5"/>
      <c r="J41" s="51"/>
      <c r="K41" s="10"/>
    </row>
    <row r="42" spans="1:17">
      <c r="A42" s="9">
        <v>33</v>
      </c>
      <c r="B42" s="33">
        <v>1</v>
      </c>
      <c r="C42" s="5"/>
      <c r="D42" s="51"/>
      <c r="E42" s="10"/>
      <c r="F42" s="4"/>
      <c r="G42" s="9">
        <v>33</v>
      </c>
      <c r="H42" s="33">
        <v>1</v>
      </c>
      <c r="I42" s="5"/>
      <c r="J42" s="51"/>
      <c r="K42" s="10"/>
    </row>
    <row r="43" spans="1:17">
      <c r="A43" s="9">
        <v>34</v>
      </c>
      <c r="B43" s="33">
        <v>1</v>
      </c>
      <c r="C43" s="5"/>
      <c r="D43" s="51"/>
      <c r="E43" s="10"/>
      <c r="F43" s="4"/>
      <c r="G43" s="9">
        <v>34</v>
      </c>
      <c r="H43" s="33">
        <v>1</v>
      </c>
      <c r="I43" s="5"/>
      <c r="J43" s="51"/>
      <c r="K43" s="10"/>
    </row>
    <row r="44" spans="1:17">
      <c r="A44" s="9">
        <v>35</v>
      </c>
      <c r="B44" s="33">
        <v>1</v>
      </c>
      <c r="C44" s="12"/>
      <c r="D44" s="56"/>
      <c r="E44" s="13"/>
      <c r="F44" s="4"/>
      <c r="G44" s="11">
        <v>35</v>
      </c>
      <c r="H44" s="33">
        <v>1</v>
      </c>
      <c r="I44" s="12"/>
      <c r="J44" s="56"/>
      <c r="K44" s="13"/>
    </row>
    <row r="45" spans="1:17">
      <c r="A45" s="1"/>
    </row>
    <row r="46" spans="1:17" ht="16.5" thickBot="1">
      <c r="A46" s="18" t="s">
        <v>54</v>
      </c>
    </row>
    <row r="47" spans="1:17" ht="15.75" customHeight="1" thickBot="1">
      <c r="A47" s="97" t="s">
        <v>55</v>
      </c>
      <c r="B47" s="98"/>
      <c r="C47" s="98"/>
      <c r="D47" s="98"/>
      <c r="E47" s="99"/>
      <c r="F47" s="3"/>
      <c r="G47" s="97" t="s">
        <v>56</v>
      </c>
      <c r="H47" s="98"/>
      <c r="I47" s="98"/>
      <c r="J47" s="98"/>
      <c r="K47" s="99"/>
      <c r="O47" s="36"/>
      <c r="P47" s="96" t="s">
        <v>4</v>
      </c>
      <c r="Q47" s="96"/>
    </row>
    <row r="48" spans="1:17" ht="35.450000000000003" customHeight="1">
      <c r="A48" s="6" t="s">
        <v>5</v>
      </c>
      <c r="B48" s="7" t="s">
        <v>6</v>
      </c>
      <c r="C48" s="7" t="s">
        <v>7</v>
      </c>
      <c r="D48" s="54" t="s">
        <v>8</v>
      </c>
      <c r="E48" s="8" t="s">
        <v>9</v>
      </c>
      <c r="F48" s="3"/>
      <c r="G48" s="6" t="s">
        <v>5</v>
      </c>
      <c r="H48" s="7" t="s">
        <v>6</v>
      </c>
      <c r="I48" s="7" t="s">
        <v>7</v>
      </c>
      <c r="J48" s="54" t="s">
        <v>8</v>
      </c>
      <c r="K48" s="8" t="s">
        <v>9</v>
      </c>
      <c r="O48" s="37" t="s">
        <v>11</v>
      </c>
      <c r="P48" s="37" t="s">
        <v>57</v>
      </c>
      <c r="Q48" s="37" t="s">
        <v>58</v>
      </c>
    </row>
    <row r="49" spans="1:17">
      <c r="A49" s="9">
        <v>1</v>
      </c>
      <c r="B49" s="33">
        <v>20</v>
      </c>
      <c r="C49" s="5" t="s">
        <v>59</v>
      </c>
      <c r="D49" s="66">
        <v>0.58263888888888882</v>
      </c>
      <c r="E49" s="10" t="s">
        <v>19</v>
      </c>
      <c r="F49" s="4"/>
      <c r="G49" s="9">
        <v>1</v>
      </c>
      <c r="H49" s="33">
        <v>20</v>
      </c>
      <c r="I49" s="5" t="s">
        <v>60</v>
      </c>
      <c r="J49" s="66">
        <v>0.62291666666666667</v>
      </c>
      <c r="K49" s="10" t="s">
        <v>15</v>
      </c>
      <c r="O49" s="37" t="s">
        <v>31</v>
      </c>
      <c r="P49" s="37">
        <f>SUM(B62, B70, B75, B92)</f>
        <v>7</v>
      </c>
      <c r="Q49" s="37">
        <f>SUMIF($K$49:$K$88,O49,$H$49:$H$88)</f>
        <v>0</v>
      </c>
    </row>
    <row r="50" spans="1:17">
      <c r="A50" s="9">
        <v>2</v>
      </c>
      <c r="B50" s="33">
        <v>18</v>
      </c>
      <c r="C50" s="5" t="s">
        <v>61</v>
      </c>
      <c r="D50" s="66">
        <v>0.5854166666666667</v>
      </c>
      <c r="E50" s="10" t="s">
        <v>62</v>
      </c>
      <c r="F50" s="4"/>
      <c r="G50" s="9">
        <v>2</v>
      </c>
      <c r="H50" s="33">
        <v>18</v>
      </c>
      <c r="I50" s="5" t="s">
        <v>63</v>
      </c>
      <c r="J50" s="67">
        <v>0.63472222222222219</v>
      </c>
      <c r="K50" s="20" t="s">
        <v>15</v>
      </c>
      <c r="O50" s="37" t="s">
        <v>23</v>
      </c>
      <c r="P50" s="37">
        <f>SUM(B68, B69, B72, B79, B81)</f>
        <v>5</v>
      </c>
      <c r="Q50" s="37">
        <f>SUM(H54)</f>
        <v>12</v>
      </c>
    </row>
    <row r="51" spans="1:17">
      <c r="A51" s="9">
        <v>3</v>
      </c>
      <c r="B51" s="33">
        <v>16</v>
      </c>
      <c r="C51" s="5" t="s">
        <v>64</v>
      </c>
      <c r="D51" s="66">
        <v>0.59652777777777777</v>
      </c>
      <c r="E51" s="10" t="s">
        <v>62</v>
      </c>
      <c r="F51" s="4"/>
      <c r="G51" s="9">
        <v>3</v>
      </c>
      <c r="H51" s="33">
        <v>16</v>
      </c>
      <c r="I51" t="s">
        <v>65</v>
      </c>
      <c r="J51" s="85">
        <v>0.63750000000000007</v>
      </c>
      <c r="K51" s="59" t="s">
        <v>15</v>
      </c>
      <c r="O51" s="37" t="s">
        <v>27</v>
      </c>
      <c r="P51" s="37"/>
      <c r="Q51" s="37">
        <f>SUM(H52, H53, H60, H61)</f>
        <v>38</v>
      </c>
    </row>
    <row r="52" spans="1:17">
      <c r="A52" s="9">
        <v>4</v>
      </c>
      <c r="B52" s="33">
        <v>14</v>
      </c>
      <c r="C52" s="5" t="s">
        <v>66</v>
      </c>
      <c r="D52" s="66">
        <v>0.60138888888888886</v>
      </c>
      <c r="E52" s="10" t="s">
        <v>62</v>
      </c>
      <c r="F52" s="4"/>
      <c r="G52" s="9">
        <v>4</v>
      </c>
      <c r="H52" s="33">
        <v>14</v>
      </c>
      <c r="I52" s="5" t="s">
        <v>67</v>
      </c>
      <c r="J52" s="76">
        <v>0.69097222222222221</v>
      </c>
      <c r="K52" s="17" t="s">
        <v>27</v>
      </c>
      <c r="O52" s="37" t="s">
        <v>33</v>
      </c>
      <c r="P52" s="37">
        <f>SUM(B57, B59, B83, B85, B87)</f>
        <v>19</v>
      </c>
      <c r="Q52" s="37">
        <f>SUM(H58)</f>
        <v>8</v>
      </c>
    </row>
    <row r="53" spans="1:17">
      <c r="A53" s="9">
        <v>5</v>
      </c>
      <c r="B53" s="33">
        <v>13</v>
      </c>
      <c r="C53" s="5" t="s">
        <v>68</v>
      </c>
      <c r="D53" s="66">
        <v>0.62777777777777777</v>
      </c>
      <c r="E53" s="10" t="s">
        <v>29</v>
      </c>
      <c r="F53" s="4"/>
      <c r="G53" s="9">
        <v>5</v>
      </c>
      <c r="H53" s="33">
        <v>13</v>
      </c>
      <c r="I53" s="5" t="s">
        <v>69</v>
      </c>
      <c r="J53" s="66">
        <v>0.69236111111111109</v>
      </c>
      <c r="K53" s="10" t="s">
        <v>27</v>
      </c>
      <c r="O53" s="37" t="s">
        <v>21</v>
      </c>
      <c r="P53" s="37">
        <f>SUM(B56, B73, B86)</f>
        <v>12</v>
      </c>
      <c r="Q53" s="37">
        <f t="shared" ref="Q53:Q59" si="2">SUMIF($K$49:$K$88,O53,$H$49:$H$88)</f>
        <v>0</v>
      </c>
    </row>
    <row r="54" spans="1:17">
      <c r="A54" s="9">
        <v>6</v>
      </c>
      <c r="B54" s="33">
        <v>12</v>
      </c>
      <c r="C54" s="5" t="s">
        <v>70</v>
      </c>
      <c r="D54" s="66">
        <v>0.64236111111111105</v>
      </c>
      <c r="E54" s="10" t="s">
        <v>19</v>
      </c>
      <c r="F54" s="4"/>
      <c r="G54" s="9">
        <v>6</v>
      </c>
      <c r="H54" s="33">
        <v>12</v>
      </c>
      <c r="I54" s="5" t="s">
        <v>71</v>
      </c>
      <c r="J54" s="66">
        <v>0.72013888888888899</v>
      </c>
      <c r="K54" s="10" t="s">
        <v>23</v>
      </c>
      <c r="O54" s="37" t="s">
        <v>41</v>
      </c>
      <c r="P54" s="37"/>
      <c r="Q54" s="37"/>
    </row>
    <row r="55" spans="1:17">
      <c r="A55" s="9">
        <v>7</v>
      </c>
      <c r="B55" s="33">
        <v>11</v>
      </c>
      <c r="C55" s="5" t="s">
        <v>72</v>
      </c>
      <c r="D55" s="66">
        <v>0.64583333333333337</v>
      </c>
      <c r="E55" s="10" t="s">
        <v>51</v>
      </c>
      <c r="F55" s="4"/>
      <c r="G55" s="9">
        <v>7</v>
      </c>
      <c r="H55" s="33">
        <v>11</v>
      </c>
      <c r="I55" s="5" t="s">
        <v>73</v>
      </c>
      <c r="J55" s="66">
        <v>0.78819444444444453</v>
      </c>
      <c r="K55" s="10" t="s">
        <v>15</v>
      </c>
      <c r="O55" s="37" t="s">
        <v>17</v>
      </c>
      <c r="P55" s="37">
        <f>SUM(B49, B58, B61, B71, B74, B76, B77, B84, B88, B93)</f>
        <v>40</v>
      </c>
      <c r="Q55" s="37"/>
    </row>
    <row r="56" spans="1:17">
      <c r="A56" s="9">
        <v>8</v>
      </c>
      <c r="B56" s="33">
        <v>10</v>
      </c>
      <c r="C56" s="5" t="s">
        <v>74</v>
      </c>
      <c r="D56" s="66">
        <v>0.65555555555555556</v>
      </c>
      <c r="E56" s="10" t="s">
        <v>21</v>
      </c>
      <c r="F56" s="4"/>
      <c r="G56" s="9">
        <v>8</v>
      </c>
      <c r="H56" s="33">
        <v>10</v>
      </c>
      <c r="I56" s="5" t="s">
        <v>75</v>
      </c>
      <c r="J56" s="66">
        <v>0.79305555555555562</v>
      </c>
      <c r="K56" s="10" t="s">
        <v>15</v>
      </c>
      <c r="O56" s="37" t="s">
        <v>15</v>
      </c>
      <c r="P56" s="37"/>
      <c r="Q56" s="37">
        <f>SUM(H49, H50, H51, H55, H56, H57, H59)</f>
        <v>91</v>
      </c>
    </row>
    <row r="57" spans="1:17">
      <c r="A57" s="9">
        <v>9</v>
      </c>
      <c r="B57" s="33">
        <v>9</v>
      </c>
      <c r="C57" s="5" t="s">
        <v>76</v>
      </c>
      <c r="D57" s="66">
        <v>0.66666666666666663</v>
      </c>
      <c r="E57" s="10" t="s">
        <v>33</v>
      </c>
      <c r="F57" s="4"/>
      <c r="G57" s="9">
        <v>9</v>
      </c>
      <c r="H57" s="33">
        <v>9</v>
      </c>
      <c r="I57" s="5" t="s">
        <v>77</v>
      </c>
      <c r="J57" s="66">
        <v>0.7944444444444444</v>
      </c>
      <c r="K57" s="10" t="s">
        <v>15</v>
      </c>
      <c r="O57" s="37" t="s">
        <v>29</v>
      </c>
      <c r="P57" s="37">
        <f>SUM(B53, B78)</f>
        <v>14</v>
      </c>
      <c r="Q57" s="37"/>
    </row>
    <row r="58" spans="1:17">
      <c r="A58" s="9">
        <v>10</v>
      </c>
      <c r="B58" s="33">
        <v>8</v>
      </c>
      <c r="C58" s="19" t="s">
        <v>78</v>
      </c>
      <c r="D58" s="66">
        <v>0.66736111111111107</v>
      </c>
      <c r="E58" s="20" t="s">
        <v>19</v>
      </c>
      <c r="F58" s="4"/>
      <c r="G58" s="9">
        <v>10</v>
      </c>
      <c r="H58" s="33">
        <v>8</v>
      </c>
      <c r="I58" s="19" t="s">
        <v>79</v>
      </c>
      <c r="J58" s="67">
        <v>0.81944444444444453</v>
      </c>
      <c r="K58" s="20" t="s">
        <v>33</v>
      </c>
      <c r="O58" s="36" t="s">
        <v>51</v>
      </c>
      <c r="P58" s="37">
        <f>SUM(B55, B80, B90, B91)</f>
        <v>14</v>
      </c>
      <c r="Q58" s="37"/>
    </row>
    <row r="59" spans="1:17">
      <c r="A59" s="9">
        <v>11</v>
      </c>
      <c r="B59" s="33">
        <v>7</v>
      </c>
      <c r="C59" s="19" t="s">
        <v>80</v>
      </c>
      <c r="D59" s="66">
        <v>0.6694444444444444</v>
      </c>
      <c r="E59" s="20" t="s">
        <v>33</v>
      </c>
      <c r="F59" s="4"/>
      <c r="G59" s="9">
        <v>11</v>
      </c>
      <c r="H59" s="33">
        <v>7</v>
      </c>
      <c r="I59" s="19" t="s">
        <v>81</v>
      </c>
      <c r="J59" s="67">
        <v>0.8666666666666667</v>
      </c>
      <c r="K59" s="20" t="s">
        <v>15</v>
      </c>
      <c r="O59" s="86" t="s">
        <v>82</v>
      </c>
      <c r="P59" s="86">
        <f>SUM(B60)</f>
        <v>6</v>
      </c>
      <c r="Q59" s="86">
        <f t="shared" si="2"/>
        <v>0</v>
      </c>
    </row>
    <row r="60" spans="1:17">
      <c r="A60" s="9">
        <v>12</v>
      </c>
      <c r="B60" s="33">
        <v>6</v>
      </c>
      <c r="C60" s="19" t="s">
        <v>83</v>
      </c>
      <c r="D60" s="66">
        <v>0.67361111111111116</v>
      </c>
      <c r="E60" s="20" t="s">
        <v>82</v>
      </c>
      <c r="F60" s="4"/>
      <c r="G60" s="9">
        <v>12</v>
      </c>
      <c r="H60" s="33">
        <v>6</v>
      </c>
      <c r="I60" s="19" t="s">
        <v>84</v>
      </c>
      <c r="J60" s="67">
        <v>0.87708333333333333</v>
      </c>
      <c r="K60" s="20" t="s">
        <v>27</v>
      </c>
      <c r="O60" s="59" t="s">
        <v>62</v>
      </c>
      <c r="P60" s="87">
        <f>SUM(B50, B51, B52, B63, B82)</f>
        <v>52</v>
      </c>
      <c r="Q60" s="59"/>
    </row>
    <row r="61" spans="1:17">
      <c r="A61" s="9">
        <v>13</v>
      </c>
      <c r="B61" s="33">
        <v>5</v>
      </c>
      <c r="C61" s="19" t="s">
        <v>85</v>
      </c>
      <c r="D61" s="66">
        <v>0.67638888888888893</v>
      </c>
      <c r="E61" s="20" t="s">
        <v>19</v>
      </c>
      <c r="F61" s="4"/>
      <c r="G61" s="9">
        <v>13</v>
      </c>
      <c r="H61" s="33">
        <v>5</v>
      </c>
      <c r="I61" s="19" t="s">
        <v>193</v>
      </c>
      <c r="J61" s="117" t="s">
        <v>192</v>
      </c>
      <c r="K61" s="20" t="s">
        <v>27</v>
      </c>
      <c r="P61">
        <f>SUM(P49:P60)</f>
        <v>169</v>
      </c>
      <c r="Q61">
        <f>SUM(Q49:Q60)</f>
        <v>149</v>
      </c>
    </row>
    <row r="62" spans="1:17">
      <c r="A62" s="9">
        <v>14</v>
      </c>
      <c r="B62" s="33">
        <v>4</v>
      </c>
      <c r="C62" s="19" t="s">
        <v>86</v>
      </c>
      <c r="D62" s="66">
        <v>0.68125000000000002</v>
      </c>
      <c r="E62" s="20" t="s">
        <v>31</v>
      </c>
      <c r="F62" s="4"/>
      <c r="G62" s="9">
        <v>14</v>
      </c>
      <c r="H62" s="33">
        <v>4</v>
      </c>
      <c r="I62" s="19"/>
      <c r="J62" s="55"/>
      <c r="K62" s="20"/>
    </row>
    <row r="63" spans="1:17">
      <c r="A63" s="11">
        <v>15</v>
      </c>
      <c r="B63" s="34">
        <v>3</v>
      </c>
      <c r="C63" s="12" t="s">
        <v>87</v>
      </c>
      <c r="D63" s="77">
        <v>0.69513888888888886</v>
      </c>
      <c r="E63" s="13" t="s">
        <v>62</v>
      </c>
      <c r="F63" s="4"/>
      <c r="G63" s="11">
        <v>15</v>
      </c>
      <c r="H63" s="34">
        <v>3</v>
      </c>
      <c r="I63" s="12"/>
      <c r="J63" s="56"/>
      <c r="K63" s="13"/>
    </row>
    <row r="64" spans="1:17">
      <c r="A64" s="4"/>
      <c r="B64" s="4"/>
      <c r="C64" s="4"/>
      <c r="D64" s="57"/>
      <c r="E64" s="4"/>
      <c r="F64" s="4"/>
      <c r="G64" s="4"/>
      <c r="H64" s="4"/>
      <c r="I64" s="4"/>
      <c r="J64" s="57"/>
      <c r="K64" s="4"/>
    </row>
    <row r="65" spans="1:11" ht="15.75" thickBot="1">
      <c r="A65" t="s">
        <v>53</v>
      </c>
    </row>
    <row r="66" spans="1:11" ht="16.350000000000001" customHeight="1" thickBot="1">
      <c r="A66" s="97" t="s">
        <v>88</v>
      </c>
      <c r="B66" s="98"/>
      <c r="C66" s="98"/>
      <c r="D66" s="98"/>
      <c r="E66" s="99"/>
      <c r="F66" s="3"/>
      <c r="G66" s="97" t="s">
        <v>89</v>
      </c>
      <c r="H66" s="98"/>
      <c r="I66" s="98"/>
      <c r="J66" s="98"/>
      <c r="K66" s="99"/>
    </row>
    <row r="67" spans="1:11" ht="30">
      <c r="A67" s="6" t="s">
        <v>5</v>
      </c>
      <c r="B67" s="7" t="s">
        <v>6</v>
      </c>
      <c r="C67" s="7" t="s">
        <v>7</v>
      </c>
      <c r="D67" s="54" t="s">
        <v>8</v>
      </c>
      <c r="E67" s="8" t="s">
        <v>9</v>
      </c>
      <c r="F67" s="3"/>
      <c r="G67" s="6" t="s">
        <v>5</v>
      </c>
      <c r="H67" s="7" t="s">
        <v>6</v>
      </c>
      <c r="I67" s="7" t="s">
        <v>7</v>
      </c>
      <c r="J67" s="54" t="s">
        <v>8</v>
      </c>
      <c r="K67" s="8" t="s">
        <v>9</v>
      </c>
    </row>
    <row r="68" spans="1:11">
      <c r="A68" s="9">
        <v>16</v>
      </c>
      <c r="B68" s="33">
        <v>1</v>
      </c>
      <c r="C68" s="5" t="s">
        <v>90</v>
      </c>
      <c r="D68" s="66">
        <v>0.7006944444444444</v>
      </c>
      <c r="E68" s="10" t="s">
        <v>23</v>
      </c>
      <c r="F68" s="4"/>
      <c r="G68" s="9">
        <v>16</v>
      </c>
      <c r="H68" s="33">
        <v>1</v>
      </c>
      <c r="I68" s="5"/>
      <c r="J68" s="51"/>
      <c r="K68" s="10"/>
    </row>
    <row r="69" spans="1:11">
      <c r="A69" s="9">
        <v>17</v>
      </c>
      <c r="B69" s="33">
        <v>1</v>
      </c>
      <c r="C69" s="5" t="s">
        <v>91</v>
      </c>
      <c r="D69" s="66">
        <v>0.70416666666666661</v>
      </c>
      <c r="E69" s="10" t="s">
        <v>23</v>
      </c>
      <c r="F69" s="4"/>
      <c r="G69" s="9">
        <v>17</v>
      </c>
      <c r="H69" s="33">
        <v>1</v>
      </c>
      <c r="I69" s="5"/>
      <c r="J69" s="51"/>
      <c r="K69" s="10"/>
    </row>
    <row r="70" spans="1:11">
      <c r="A70" s="9">
        <v>18</v>
      </c>
      <c r="B70" s="33">
        <v>1</v>
      </c>
      <c r="C70" s="5" t="s">
        <v>92</v>
      </c>
      <c r="D70" s="66">
        <v>0.71458333333333324</v>
      </c>
      <c r="E70" s="10" t="s">
        <v>31</v>
      </c>
      <c r="F70" s="4"/>
      <c r="G70" s="9">
        <v>18</v>
      </c>
      <c r="H70" s="33">
        <v>1</v>
      </c>
      <c r="I70" s="5"/>
      <c r="J70" s="51"/>
      <c r="K70" s="10"/>
    </row>
    <row r="71" spans="1:11">
      <c r="A71" s="9">
        <v>19</v>
      </c>
      <c r="B71" s="33">
        <v>1</v>
      </c>
      <c r="C71" s="5" t="s">
        <v>93</v>
      </c>
      <c r="D71" s="66">
        <v>0.71736111111111101</v>
      </c>
      <c r="E71" s="10" t="s">
        <v>19</v>
      </c>
      <c r="F71" s="4"/>
      <c r="G71" s="9">
        <v>19</v>
      </c>
      <c r="H71" s="33">
        <v>1</v>
      </c>
      <c r="I71" s="5"/>
      <c r="J71" s="51"/>
      <c r="K71" s="10"/>
    </row>
    <row r="72" spans="1:11">
      <c r="A72" s="9">
        <v>20</v>
      </c>
      <c r="B72" s="33">
        <v>1</v>
      </c>
      <c r="C72" s="5" t="s">
        <v>94</v>
      </c>
      <c r="D72" s="66">
        <v>0.7270833333333333</v>
      </c>
      <c r="E72" s="10" t="s">
        <v>23</v>
      </c>
      <c r="F72" s="4"/>
      <c r="G72" s="9">
        <v>20</v>
      </c>
      <c r="H72" s="33">
        <v>1</v>
      </c>
      <c r="I72" s="5"/>
      <c r="J72" s="51"/>
      <c r="K72" s="10"/>
    </row>
    <row r="73" spans="1:11">
      <c r="A73" s="9">
        <v>21</v>
      </c>
      <c r="B73" s="33">
        <v>1</v>
      </c>
      <c r="C73" s="5" t="s">
        <v>95</v>
      </c>
      <c r="D73" s="66">
        <v>0.72916666666666663</v>
      </c>
      <c r="E73" s="10" t="s">
        <v>21</v>
      </c>
      <c r="F73" s="4"/>
      <c r="G73" s="9">
        <v>21</v>
      </c>
      <c r="H73" s="33">
        <v>1</v>
      </c>
      <c r="I73" s="5"/>
      <c r="J73" s="51"/>
      <c r="K73" s="10"/>
    </row>
    <row r="74" spans="1:11">
      <c r="A74" s="9">
        <v>22</v>
      </c>
      <c r="B74" s="33">
        <v>1</v>
      </c>
      <c r="C74" s="5" t="s">
        <v>96</v>
      </c>
      <c r="D74" s="66">
        <v>0.73125000000000007</v>
      </c>
      <c r="E74" s="10" t="s">
        <v>19</v>
      </c>
      <c r="F74" s="4"/>
      <c r="G74" s="9">
        <v>22</v>
      </c>
      <c r="H74" s="33">
        <v>1</v>
      </c>
      <c r="I74" s="5"/>
      <c r="J74" s="51"/>
      <c r="K74" s="10"/>
    </row>
    <row r="75" spans="1:11">
      <c r="A75" s="9">
        <v>23</v>
      </c>
      <c r="B75" s="33">
        <v>1</v>
      </c>
      <c r="C75" s="5" t="s">
        <v>97</v>
      </c>
      <c r="D75" s="66">
        <v>0.73263888888888884</v>
      </c>
      <c r="E75" s="10" t="s">
        <v>31</v>
      </c>
      <c r="F75" s="4"/>
      <c r="G75" s="9">
        <v>23</v>
      </c>
      <c r="H75" s="33">
        <v>1</v>
      </c>
      <c r="I75" s="5"/>
      <c r="J75" s="51"/>
      <c r="K75" s="10"/>
    </row>
    <row r="76" spans="1:11">
      <c r="A76" s="9">
        <v>24</v>
      </c>
      <c r="B76" s="33">
        <v>1</v>
      </c>
      <c r="C76" s="5" t="s">
        <v>98</v>
      </c>
      <c r="D76" s="66">
        <v>0.73402777777777783</v>
      </c>
      <c r="E76" s="10" t="s">
        <v>19</v>
      </c>
      <c r="F76" s="4"/>
      <c r="G76" s="9">
        <v>24</v>
      </c>
      <c r="H76" s="33">
        <v>1</v>
      </c>
      <c r="I76" s="5"/>
      <c r="J76" s="51"/>
      <c r="K76" s="10"/>
    </row>
    <row r="77" spans="1:11">
      <c r="A77" s="9">
        <v>25</v>
      </c>
      <c r="B77" s="33">
        <v>1</v>
      </c>
      <c r="C77" s="5" t="s">
        <v>99</v>
      </c>
      <c r="D77" s="66">
        <v>0.7402777777777777</v>
      </c>
      <c r="E77" s="10" t="s">
        <v>19</v>
      </c>
      <c r="F77" s="4"/>
      <c r="G77" s="9">
        <v>25</v>
      </c>
      <c r="H77" s="33">
        <v>1</v>
      </c>
      <c r="I77" s="5"/>
      <c r="J77" s="51"/>
      <c r="K77" s="10"/>
    </row>
    <row r="78" spans="1:11">
      <c r="A78" s="9">
        <v>26</v>
      </c>
      <c r="B78" s="33">
        <v>1</v>
      </c>
      <c r="C78" s="5" t="s">
        <v>100</v>
      </c>
      <c r="D78" s="66">
        <v>0.75069444444444444</v>
      </c>
      <c r="E78" s="10" t="s">
        <v>29</v>
      </c>
      <c r="F78" s="4"/>
      <c r="G78" s="9">
        <v>26</v>
      </c>
      <c r="H78" s="33">
        <v>1</v>
      </c>
      <c r="I78" s="5"/>
      <c r="J78" s="51"/>
      <c r="K78" s="10"/>
    </row>
    <row r="79" spans="1:11">
      <c r="A79" s="9">
        <v>27</v>
      </c>
      <c r="B79" s="33">
        <v>1</v>
      </c>
      <c r="C79" s="5" t="s">
        <v>101</v>
      </c>
      <c r="D79" s="66">
        <v>0.75694444444444453</v>
      </c>
      <c r="E79" s="10" t="s">
        <v>23</v>
      </c>
      <c r="F79" s="4"/>
      <c r="G79" s="9">
        <v>27</v>
      </c>
      <c r="H79" s="33">
        <v>1</v>
      </c>
      <c r="I79" s="5"/>
      <c r="J79" s="51"/>
      <c r="K79" s="10"/>
    </row>
    <row r="80" spans="1:11">
      <c r="A80" s="9">
        <v>28</v>
      </c>
      <c r="B80" s="33">
        <v>1</v>
      </c>
      <c r="C80" s="5" t="s">
        <v>102</v>
      </c>
      <c r="D80" s="66">
        <v>0.75902777777777775</v>
      </c>
      <c r="E80" s="10" t="s">
        <v>51</v>
      </c>
      <c r="F80" s="4"/>
      <c r="G80" s="9">
        <v>28</v>
      </c>
      <c r="H80" s="33">
        <v>1</v>
      </c>
      <c r="I80" s="5"/>
      <c r="J80" s="51"/>
      <c r="K80" s="10"/>
    </row>
    <row r="81" spans="1:17">
      <c r="A81" s="9">
        <v>29</v>
      </c>
      <c r="B81" s="33">
        <v>1</v>
      </c>
      <c r="C81" t="s">
        <v>103</v>
      </c>
      <c r="D81" s="66">
        <v>0.76597222222222217</v>
      </c>
      <c r="E81" s="10" t="s">
        <v>23</v>
      </c>
      <c r="F81" s="4"/>
      <c r="G81" s="9">
        <v>29</v>
      </c>
      <c r="H81" s="33">
        <v>1</v>
      </c>
      <c r="I81" s="5"/>
      <c r="J81" s="51"/>
      <c r="K81" s="10"/>
    </row>
    <row r="82" spans="1:17">
      <c r="A82" s="9">
        <v>30</v>
      </c>
      <c r="B82" s="33">
        <v>1</v>
      </c>
      <c r="C82" s="5" t="s">
        <v>104</v>
      </c>
      <c r="D82" s="66">
        <v>0.79722222222222217</v>
      </c>
      <c r="E82" s="10" t="s">
        <v>62</v>
      </c>
      <c r="F82" s="4"/>
      <c r="G82" s="9">
        <v>30</v>
      </c>
      <c r="H82" s="33">
        <v>1</v>
      </c>
      <c r="I82" s="5"/>
      <c r="J82" s="51"/>
      <c r="K82" s="10"/>
    </row>
    <row r="83" spans="1:17">
      <c r="A83" s="9">
        <v>31</v>
      </c>
      <c r="B83" s="33">
        <v>1</v>
      </c>
      <c r="C83" s="5" t="s">
        <v>105</v>
      </c>
      <c r="D83" s="66">
        <v>0.8027777777777777</v>
      </c>
      <c r="E83" s="10" t="s">
        <v>33</v>
      </c>
      <c r="F83" s="4"/>
      <c r="G83" s="9">
        <v>31</v>
      </c>
      <c r="H83" s="33">
        <v>1</v>
      </c>
      <c r="I83" s="5"/>
      <c r="J83" s="51"/>
      <c r="K83" s="10"/>
    </row>
    <row r="84" spans="1:17">
      <c r="A84" s="9">
        <v>32</v>
      </c>
      <c r="B84" s="33">
        <v>1</v>
      </c>
      <c r="C84" s="5" t="s">
        <v>106</v>
      </c>
      <c r="D84" s="66">
        <v>0.83333333333333337</v>
      </c>
      <c r="E84" s="10" t="s">
        <v>19</v>
      </c>
      <c r="F84" s="4"/>
      <c r="G84" s="9">
        <v>32</v>
      </c>
      <c r="H84" s="33">
        <v>1</v>
      </c>
      <c r="I84" s="5"/>
      <c r="J84" s="51"/>
      <c r="K84" s="10"/>
    </row>
    <row r="85" spans="1:17">
      <c r="A85" s="95">
        <v>33</v>
      </c>
      <c r="B85" s="33">
        <v>1</v>
      </c>
      <c r="C85" s="5" t="s">
        <v>107</v>
      </c>
      <c r="D85" s="66">
        <v>0.84861111111111109</v>
      </c>
      <c r="E85" s="10" t="s">
        <v>33</v>
      </c>
      <c r="F85" s="4"/>
      <c r="G85" s="9">
        <v>33</v>
      </c>
      <c r="H85" s="33">
        <v>1</v>
      </c>
      <c r="I85" s="5"/>
      <c r="J85" s="51"/>
      <c r="K85" s="10"/>
    </row>
    <row r="86" spans="1:17">
      <c r="A86" s="95">
        <v>35</v>
      </c>
      <c r="B86" s="33">
        <v>1</v>
      </c>
      <c r="C86" s="5" t="s">
        <v>108</v>
      </c>
      <c r="D86" s="66">
        <v>0.90763888888888899</v>
      </c>
      <c r="E86" s="10" t="s">
        <v>21</v>
      </c>
      <c r="F86" s="4"/>
      <c r="G86" s="9">
        <v>34</v>
      </c>
      <c r="H86" s="33">
        <v>1</v>
      </c>
      <c r="I86" s="5"/>
      <c r="J86" s="51"/>
      <c r="K86" s="10"/>
    </row>
    <row r="87" spans="1:17">
      <c r="A87" s="9">
        <v>36</v>
      </c>
      <c r="B87" s="33">
        <v>1</v>
      </c>
      <c r="C87" s="5" t="s">
        <v>109</v>
      </c>
      <c r="D87" s="66">
        <v>0.96875</v>
      </c>
      <c r="E87" s="10" t="s">
        <v>33</v>
      </c>
      <c r="F87" s="4"/>
      <c r="G87" s="9">
        <v>35</v>
      </c>
      <c r="H87" s="33">
        <v>1</v>
      </c>
      <c r="I87" s="5"/>
      <c r="J87" s="51"/>
      <c r="K87" s="10"/>
    </row>
    <row r="88" spans="1:17" ht="15.75" thickBot="1">
      <c r="A88" s="82">
        <v>37</v>
      </c>
      <c r="B88" s="83">
        <v>1</v>
      </c>
      <c r="C88" s="19" t="s">
        <v>110</v>
      </c>
      <c r="D88" s="67">
        <v>0.98472222222222217</v>
      </c>
      <c r="E88" s="20" t="s">
        <v>19</v>
      </c>
      <c r="F88" s="4"/>
      <c r="G88" s="11">
        <v>36</v>
      </c>
      <c r="H88" s="34">
        <v>1</v>
      </c>
      <c r="I88" s="12"/>
      <c r="J88" s="56"/>
      <c r="K88" s="13"/>
    </row>
    <row r="89" spans="1:17">
      <c r="A89" s="81">
        <v>38</v>
      </c>
      <c r="B89" s="108">
        <v>1</v>
      </c>
      <c r="C89" s="59" t="s">
        <v>111</v>
      </c>
      <c r="D89" s="75">
        <v>0.99583333333333324</v>
      </c>
      <c r="E89" s="59" t="s">
        <v>19</v>
      </c>
    </row>
    <row r="90" spans="1:17">
      <c r="A90" s="81">
        <v>39</v>
      </c>
      <c r="B90" s="108">
        <v>1</v>
      </c>
      <c r="C90" s="59" t="s">
        <v>112</v>
      </c>
      <c r="D90" s="75">
        <v>0.99791666666666667</v>
      </c>
      <c r="E90" s="59" t="s">
        <v>51</v>
      </c>
    </row>
    <row r="91" spans="1:17">
      <c r="A91" s="81">
        <v>40</v>
      </c>
      <c r="B91" s="108">
        <v>1</v>
      </c>
      <c r="C91" s="59" t="s">
        <v>113</v>
      </c>
      <c r="D91" s="93" t="s">
        <v>114</v>
      </c>
      <c r="E91" s="59" t="s">
        <v>51</v>
      </c>
    </row>
    <row r="92" spans="1:17">
      <c r="A92" s="90">
        <v>41</v>
      </c>
      <c r="B92" s="109">
        <v>1</v>
      </c>
      <c r="C92" s="91" t="s">
        <v>115</v>
      </c>
      <c r="D92" s="92" t="s">
        <v>116</v>
      </c>
      <c r="E92" s="91" t="s">
        <v>31</v>
      </c>
    </row>
    <row r="93" spans="1:17">
      <c r="A93" s="94">
        <v>34</v>
      </c>
      <c r="B93" s="108">
        <v>1</v>
      </c>
      <c r="C93" s="59" t="s">
        <v>117</v>
      </c>
      <c r="D93" s="93" t="s">
        <v>118</v>
      </c>
      <c r="E93" s="59" t="s">
        <v>19</v>
      </c>
    </row>
    <row r="94" spans="1:17" ht="15.75" customHeight="1" thickBot="1">
      <c r="A94" s="100" t="s">
        <v>119</v>
      </c>
      <c r="B94" s="100"/>
      <c r="C94" s="100"/>
      <c r="D94" s="100"/>
      <c r="E94" s="100"/>
      <c r="F94" s="3"/>
      <c r="G94" s="101"/>
      <c r="H94" s="101"/>
      <c r="I94" s="101"/>
      <c r="J94" s="101"/>
      <c r="K94" s="101"/>
    </row>
    <row r="95" spans="1:17" ht="15.75" customHeight="1" thickBot="1">
      <c r="A95" s="97" t="s">
        <v>120</v>
      </c>
      <c r="B95" s="98"/>
      <c r="C95" s="98"/>
      <c r="D95" s="98"/>
      <c r="E95" s="99"/>
      <c r="F95" s="3"/>
      <c r="G95" s="97" t="s">
        <v>121</v>
      </c>
      <c r="H95" s="98"/>
      <c r="I95" s="98"/>
      <c r="J95" s="98"/>
      <c r="K95" s="99"/>
      <c r="O95" s="36"/>
      <c r="P95" s="96" t="s">
        <v>4</v>
      </c>
      <c r="Q95" s="96"/>
    </row>
    <row r="96" spans="1:17" ht="30">
      <c r="A96" s="15" t="s">
        <v>5</v>
      </c>
      <c r="B96" s="16" t="s">
        <v>6</v>
      </c>
      <c r="C96" s="16" t="s">
        <v>7</v>
      </c>
      <c r="D96" s="58" t="s">
        <v>8</v>
      </c>
      <c r="E96" s="17" t="s">
        <v>9</v>
      </c>
      <c r="F96" s="4"/>
      <c r="G96" s="111" t="s">
        <v>5</v>
      </c>
      <c r="H96" s="112" t="s">
        <v>6</v>
      </c>
      <c r="I96" s="112" t="s">
        <v>7</v>
      </c>
      <c r="J96" s="113" t="s">
        <v>8</v>
      </c>
      <c r="K96" s="114" t="s">
        <v>9</v>
      </c>
      <c r="O96" s="37" t="s">
        <v>11</v>
      </c>
      <c r="P96" s="37" t="s">
        <v>122</v>
      </c>
      <c r="Q96" s="37" t="s">
        <v>123</v>
      </c>
    </row>
    <row r="97" spans="1:17" ht="15" customHeight="1">
      <c r="A97" s="9">
        <v>1</v>
      </c>
      <c r="B97" s="33">
        <v>20</v>
      </c>
      <c r="C97" s="5" t="s">
        <v>124</v>
      </c>
      <c r="D97" s="5">
        <v>7.53</v>
      </c>
      <c r="E97" s="10" t="s">
        <v>62</v>
      </c>
      <c r="F97" s="4"/>
      <c r="G97" s="9">
        <v>1</v>
      </c>
      <c r="H97" s="40">
        <v>20</v>
      </c>
      <c r="I97" s="5" t="s">
        <v>125</v>
      </c>
      <c r="J97" s="66">
        <v>0.37986111111111115</v>
      </c>
      <c r="K97" s="10" t="s">
        <v>27</v>
      </c>
      <c r="O97" s="37" t="s">
        <v>31</v>
      </c>
      <c r="P97" s="37"/>
      <c r="Q97" s="37">
        <f>SUMIF($K$97:$K$134,O97,$H$97:$H$134)</f>
        <v>0</v>
      </c>
    </row>
    <row r="98" spans="1:17" ht="15" customHeight="1">
      <c r="A98" s="9">
        <v>2</v>
      </c>
      <c r="B98" s="33">
        <v>18</v>
      </c>
      <c r="C98" s="5" t="s">
        <v>126</v>
      </c>
      <c r="D98" s="66">
        <v>0.3347222222222222</v>
      </c>
      <c r="E98" s="10" t="s">
        <v>62</v>
      </c>
      <c r="F98" s="4"/>
      <c r="G98" s="9">
        <v>2</v>
      </c>
      <c r="H98" s="40">
        <v>18</v>
      </c>
      <c r="I98" s="5" t="s">
        <v>127</v>
      </c>
      <c r="J98" s="66">
        <v>0.3923611111111111</v>
      </c>
      <c r="K98" s="10" t="s">
        <v>27</v>
      </c>
      <c r="O98" s="37" t="s">
        <v>23</v>
      </c>
      <c r="P98" s="37">
        <f>SUMIF($E$97:$E$134,O98,$B$97:$B$134)</f>
        <v>0</v>
      </c>
      <c r="Q98" s="37">
        <f>SUMIF($K$97:$K$134,O98,$H$97:$H$134)</f>
        <v>0</v>
      </c>
    </row>
    <row r="99" spans="1:17" ht="15" customHeight="1">
      <c r="A99" s="9">
        <v>3</v>
      </c>
      <c r="B99" s="33">
        <v>16</v>
      </c>
      <c r="C99" s="5" t="s">
        <v>128</v>
      </c>
      <c r="D99" s="66">
        <v>0.3354166666666667</v>
      </c>
      <c r="E99" s="10" t="s">
        <v>62</v>
      </c>
      <c r="F99" s="4"/>
      <c r="G99" s="9">
        <v>3</v>
      </c>
      <c r="H99" s="40">
        <v>16</v>
      </c>
      <c r="I99" s="115" t="s">
        <v>129</v>
      </c>
      <c r="J99" s="66">
        <v>0.3979166666666667</v>
      </c>
      <c r="K99" s="116" t="s">
        <v>21</v>
      </c>
      <c r="O99" s="37" t="s">
        <v>27</v>
      </c>
      <c r="P99" s="37"/>
      <c r="Q99" s="37">
        <f>SUM(H97, H98, H100, H101, H103)</f>
        <v>76</v>
      </c>
    </row>
    <row r="100" spans="1:17" ht="15" customHeight="1">
      <c r="A100" s="9">
        <v>4</v>
      </c>
      <c r="B100" s="33">
        <v>14</v>
      </c>
      <c r="C100" s="5" t="s">
        <v>130</v>
      </c>
      <c r="D100" s="66">
        <v>0.33611111111111108</v>
      </c>
      <c r="E100" s="10" t="s">
        <v>19</v>
      </c>
      <c r="F100" s="4"/>
      <c r="G100" s="9">
        <v>4</v>
      </c>
      <c r="H100" s="40">
        <v>14</v>
      </c>
      <c r="I100" s="5" t="s">
        <v>131</v>
      </c>
      <c r="J100" s="66">
        <v>0.40763888888888888</v>
      </c>
      <c r="K100" s="10" t="s">
        <v>27</v>
      </c>
      <c r="O100" s="37" t="s">
        <v>132</v>
      </c>
      <c r="P100" s="37">
        <f>SUMIF($E$97:$E$134,O100,$B$97:$B$134)</f>
        <v>0</v>
      </c>
      <c r="Q100" s="37">
        <f>SUMIF($K$97:$K$134,O100,$H$97:$H$134)</f>
        <v>0</v>
      </c>
    </row>
    <row r="101" spans="1:17" ht="15" customHeight="1">
      <c r="A101" s="9">
        <v>5</v>
      </c>
      <c r="B101" s="33">
        <v>13</v>
      </c>
      <c r="C101" s="5" t="s">
        <v>133</v>
      </c>
      <c r="D101" s="66">
        <v>0.34652777777777777</v>
      </c>
      <c r="E101" s="10" t="s">
        <v>62</v>
      </c>
      <c r="F101" s="4"/>
      <c r="G101" s="9">
        <v>5</v>
      </c>
      <c r="H101" s="40">
        <v>13</v>
      </c>
      <c r="I101" s="5" t="s">
        <v>134</v>
      </c>
      <c r="J101" s="66">
        <v>0.42569444444444443</v>
      </c>
      <c r="K101" s="10" t="s">
        <v>27</v>
      </c>
      <c r="O101" s="37" t="s">
        <v>21</v>
      </c>
      <c r="P101" s="37">
        <f>SUM(B110, B124, B126, B130)</f>
        <v>7</v>
      </c>
      <c r="Q101" s="37">
        <f>SUM(H99, H102, H104, H105)</f>
        <v>47</v>
      </c>
    </row>
    <row r="102" spans="1:17" ht="15" customHeight="1">
      <c r="A102" s="9">
        <v>6</v>
      </c>
      <c r="B102" s="33">
        <v>12</v>
      </c>
      <c r="C102" s="5" t="s">
        <v>135</v>
      </c>
      <c r="D102" s="66">
        <v>0.34722222222222227</v>
      </c>
      <c r="E102" s="10" t="s">
        <v>19</v>
      </c>
      <c r="F102" s="4"/>
      <c r="G102" s="9">
        <v>6</v>
      </c>
      <c r="H102" s="40">
        <v>12</v>
      </c>
      <c r="I102" s="5" t="s">
        <v>136</v>
      </c>
      <c r="J102" s="66">
        <v>0.44236111111111115</v>
      </c>
      <c r="K102" s="10" t="s">
        <v>21</v>
      </c>
      <c r="O102" s="37" t="s">
        <v>137</v>
      </c>
      <c r="P102" s="37"/>
      <c r="Q102" s="37"/>
    </row>
    <row r="103" spans="1:17" ht="15" customHeight="1">
      <c r="A103" s="9">
        <v>7</v>
      </c>
      <c r="B103" s="33">
        <v>11</v>
      </c>
      <c r="C103" s="5" t="s">
        <v>138</v>
      </c>
      <c r="D103" s="66">
        <v>0.34791666666666665</v>
      </c>
      <c r="E103" s="10" t="s">
        <v>19</v>
      </c>
      <c r="F103" s="4"/>
      <c r="G103" s="9">
        <v>7</v>
      </c>
      <c r="H103" s="40">
        <v>11</v>
      </c>
      <c r="I103" s="5" t="s">
        <v>139</v>
      </c>
      <c r="J103" s="66">
        <v>0.48819444444444443</v>
      </c>
      <c r="K103" s="10" t="s">
        <v>27</v>
      </c>
      <c r="O103" s="37" t="s">
        <v>17</v>
      </c>
      <c r="P103" s="37">
        <f>SUM(B100, B102, B103, B105, B106, B109, B111, B114, B115, B116, B117, B118, B119, B120, B121, B122, B123, B125, B127, B128, B129, B131, B132, B133)</f>
        <v>78</v>
      </c>
      <c r="Q103" s="37"/>
    </row>
    <row r="104" spans="1:17" ht="15" customHeight="1">
      <c r="A104" s="9">
        <v>8</v>
      </c>
      <c r="B104" s="33">
        <v>10</v>
      </c>
      <c r="C104" s="5" t="s">
        <v>140</v>
      </c>
      <c r="D104" s="66">
        <v>0.3611111111111111</v>
      </c>
      <c r="E104" s="10" t="s">
        <v>62</v>
      </c>
      <c r="F104" s="4"/>
      <c r="G104" s="9">
        <v>8</v>
      </c>
      <c r="H104" s="40">
        <v>10</v>
      </c>
      <c r="I104" s="5" t="s">
        <v>141</v>
      </c>
      <c r="J104" s="66">
        <v>0.49722222222222223</v>
      </c>
      <c r="K104" s="10" t="s">
        <v>21</v>
      </c>
      <c r="L104" s="39"/>
      <c r="O104" s="86" t="s">
        <v>15</v>
      </c>
      <c r="P104" s="86"/>
      <c r="Q104" s="86">
        <f>SUMIF($K$97:$K$134,O104,$H$97:$H$134)</f>
        <v>0</v>
      </c>
    </row>
    <row r="105" spans="1:17" ht="15" customHeight="1">
      <c r="A105" s="9">
        <v>9</v>
      </c>
      <c r="B105" s="33">
        <v>9</v>
      </c>
      <c r="C105" s="5" t="s">
        <v>142</v>
      </c>
      <c r="D105" s="66">
        <v>0.36180555555555555</v>
      </c>
      <c r="E105" s="10" t="s">
        <v>19</v>
      </c>
      <c r="F105" s="4"/>
      <c r="G105" s="9">
        <v>9</v>
      </c>
      <c r="H105" s="40">
        <v>9</v>
      </c>
      <c r="I105" s="19" t="s">
        <v>143</v>
      </c>
      <c r="J105" s="67">
        <v>0.53333333333333333</v>
      </c>
      <c r="K105" s="20" t="s">
        <v>21</v>
      </c>
      <c r="O105" s="59" t="s">
        <v>62</v>
      </c>
      <c r="P105" s="87">
        <f>SUM(B97, B98, B99, B101, B104, B107, B108)</f>
        <v>90</v>
      </c>
      <c r="Q105" s="59"/>
    </row>
    <row r="106" spans="1:17" ht="15" customHeight="1">
      <c r="A106" s="9">
        <v>10</v>
      </c>
      <c r="B106" s="33">
        <v>8</v>
      </c>
      <c r="C106" s="19" t="s">
        <v>144</v>
      </c>
      <c r="D106" s="66">
        <v>0.37013888888888885</v>
      </c>
      <c r="E106" s="20" t="s">
        <v>19</v>
      </c>
      <c r="F106" s="4"/>
      <c r="G106" s="9">
        <v>10</v>
      </c>
      <c r="H106" s="71">
        <v>8</v>
      </c>
      <c r="I106" s="59"/>
      <c r="J106" s="84"/>
      <c r="K106" s="110"/>
    </row>
    <row r="107" spans="1:17" ht="15" customHeight="1">
      <c r="A107" s="9">
        <v>11</v>
      </c>
      <c r="B107" s="33">
        <v>7</v>
      </c>
      <c r="C107" s="19" t="s">
        <v>145</v>
      </c>
      <c r="D107" s="66">
        <v>0.37291666666666662</v>
      </c>
      <c r="E107" s="20" t="s">
        <v>62</v>
      </c>
      <c r="F107" s="4"/>
      <c r="G107" s="9">
        <v>11</v>
      </c>
      <c r="H107" s="40">
        <v>7</v>
      </c>
      <c r="I107" s="72"/>
      <c r="J107" s="73"/>
      <c r="K107" s="74"/>
      <c r="P107">
        <f>SUM(P97:P106)</f>
        <v>175</v>
      </c>
      <c r="Q107">
        <f>SUM(Q97:Q106)</f>
        <v>123</v>
      </c>
    </row>
    <row r="108" spans="1:17" ht="15" customHeight="1">
      <c r="A108" s="9">
        <v>12</v>
      </c>
      <c r="B108" s="33">
        <v>6</v>
      </c>
      <c r="C108" s="19" t="s">
        <v>146</v>
      </c>
      <c r="D108" s="66">
        <v>0.37847222222222227</v>
      </c>
      <c r="E108" s="20" t="s">
        <v>62</v>
      </c>
      <c r="F108" s="4"/>
      <c r="G108" s="9">
        <v>12</v>
      </c>
      <c r="H108" s="40">
        <v>6</v>
      </c>
      <c r="I108" s="41"/>
      <c r="J108" s="63"/>
      <c r="K108" s="42"/>
    </row>
    <row r="109" spans="1:17" ht="15" customHeight="1">
      <c r="A109" s="9">
        <v>13</v>
      </c>
      <c r="B109" s="33">
        <v>5</v>
      </c>
      <c r="C109" s="19" t="s">
        <v>147</v>
      </c>
      <c r="D109" s="67">
        <v>0.38055555555555554</v>
      </c>
      <c r="E109" s="20" t="s">
        <v>19</v>
      </c>
      <c r="F109" s="4"/>
      <c r="G109" s="9">
        <v>13</v>
      </c>
      <c r="H109" s="33">
        <v>5</v>
      </c>
      <c r="I109" s="19"/>
      <c r="J109" s="55"/>
      <c r="K109" s="20"/>
    </row>
    <row r="110" spans="1:17" ht="15" customHeight="1">
      <c r="A110" s="9">
        <v>14</v>
      </c>
      <c r="B110" s="33">
        <v>4</v>
      </c>
      <c r="C110" s="19" t="s">
        <v>148</v>
      </c>
      <c r="D110" s="67">
        <v>0.38194444444444442</v>
      </c>
      <c r="E110" s="20" t="s">
        <v>21</v>
      </c>
      <c r="F110" s="4"/>
      <c r="G110" s="9">
        <v>14</v>
      </c>
      <c r="H110" s="33">
        <v>4</v>
      </c>
      <c r="I110" s="19"/>
      <c r="J110" s="55"/>
      <c r="K110" s="20"/>
    </row>
    <row r="111" spans="1:17" ht="15" customHeight="1" thickBot="1">
      <c r="A111" s="11">
        <v>15</v>
      </c>
      <c r="B111" s="34">
        <v>3</v>
      </c>
      <c r="C111" s="68" t="s">
        <v>149</v>
      </c>
      <c r="D111" s="70">
        <v>0.39444444444444443</v>
      </c>
      <c r="E111" s="69" t="s">
        <v>19</v>
      </c>
      <c r="F111" s="4"/>
      <c r="G111" s="11">
        <v>15</v>
      </c>
      <c r="H111" s="34">
        <v>3</v>
      </c>
      <c r="I111" s="12"/>
      <c r="J111" s="56"/>
      <c r="K111" s="13"/>
    </row>
    <row r="112" spans="1:17" ht="15.75" thickBot="1">
      <c r="A112" s="2" t="s">
        <v>150</v>
      </c>
    </row>
    <row r="113" spans="1:11" ht="15.75" customHeight="1" thickBot="1">
      <c r="A113" s="97" t="s">
        <v>120</v>
      </c>
      <c r="B113" s="98"/>
      <c r="C113" s="98"/>
      <c r="D113" s="98"/>
      <c r="E113" s="99"/>
      <c r="F113" s="3"/>
      <c r="G113" s="97" t="s">
        <v>121</v>
      </c>
      <c r="H113" s="98"/>
      <c r="I113" s="98"/>
      <c r="J113" s="98"/>
      <c r="K113" s="99"/>
    </row>
    <row r="114" spans="1:11" ht="30">
      <c r="A114" s="6" t="s">
        <v>5</v>
      </c>
      <c r="B114" s="7" t="s">
        <v>6</v>
      </c>
      <c r="C114" s="61" t="s">
        <v>7</v>
      </c>
      <c r="D114" s="64" t="s">
        <v>8</v>
      </c>
      <c r="E114" s="62" t="s">
        <v>9</v>
      </c>
      <c r="F114" s="3"/>
      <c r="G114" s="6" t="s">
        <v>5</v>
      </c>
      <c r="H114" s="7" t="s">
        <v>6</v>
      </c>
      <c r="I114" s="61" t="s">
        <v>7</v>
      </c>
      <c r="J114" s="64" t="s">
        <v>8</v>
      </c>
      <c r="K114" s="62" t="s">
        <v>9</v>
      </c>
    </row>
    <row r="115" spans="1:11">
      <c r="A115" s="9">
        <v>16</v>
      </c>
      <c r="B115" s="60">
        <v>1</v>
      </c>
      <c r="C115" s="59" t="s">
        <v>151</v>
      </c>
      <c r="D115" s="75">
        <v>0.39999999999999997</v>
      </c>
      <c r="E115" s="110" t="s">
        <v>19</v>
      </c>
      <c r="F115" s="4"/>
      <c r="G115" s="9">
        <v>16</v>
      </c>
      <c r="H115" s="60">
        <v>1</v>
      </c>
      <c r="I115" s="59"/>
      <c r="J115" s="65"/>
      <c r="K115" s="110"/>
    </row>
    <row r="116" spans="1:11" ht="15" customHeight="1">
      <c r="A116" s="9">
        <v>17</v>
      </c>
      <c r="B116" s="60">
        <v>1</v>
      </c>
      <c r="C116" s="59" t="s">
        <v>152</v>
      </c>
      <c r="D116" s="75">
        <v>0.42083333333333334</v>
      </c>
      <c r="E116" s="110" t="s">
        <v>19</v>
      </c>
      <c r="F116" s="4"/>
      <c r="G116" s="9">
        <v>17</v>
      </c>
      <c r="H116" s="60">
        <v>1</v>
      </c>
      <c r="I116" s="59"/>
      <c r="J116" s="65"/>
      <c r="K116" s="110"/>
    </row>
    <row r="117" spans="1:11" ht="15" customHeight="1">
      <c r="A117" s="9">
        <v>18</v>
      </c>
      <c r="B117" s="60">
        <v>1</v>
      </c>
      <c r="C117" s="59" t="s">
        <v>153</v>
      </c>
      <c r="D117" s="75">
        <v>0.42152777777777778</v>
      </c>
      <c r="E117" s="110" t="s">
        <v>19</v>
      </c>
      <c r="F117" s="4"/>
      <c r="G117" s="9">
        <v>18</v>
      </c>
      <c r="H117" s="60">
        <v>1</v>
      </c>
      <c r="I117" s="59"/>
      <c r="J117" s="65"/>
      <c r="K117" s="110"/>
    </row>
    <row r="118" spans="1:11" ht="15" customHeight="1">
      <c r="A118" s="9">
        <v>19</v>
      </c>
      <c r="B118" s="60">
        <v>1</v>
      </c>
      <c r="C118" s="59" t="s">
        <v>154</v>
      </c>
      <c r="D118" s="75">
        <v>0.4236111111111111</v>
      </c>
      <c r="E118" s="110" t="s">
        <v>19</v>
      </c>
      <c r="F118" s="4"/>
      <c r="G118" s="9">
        <v>19</v>
      </c>
      <c r="H118" s="60">
        <v>1</v>
      </c>
      <c r="I118" s="59"/>
      <c r="J118" s="65"/>
      <c r="K118" s="110"/>
    </row>
    <row r="119" spans="1:11" ht="15" customHeight="1">
      <c r="A119" s="9">
        <v>20</v>
      </c>
      <c r="B119" s="33">
        <v>1</v>
      </c>
      <c r="C119" s="16" t="s">
        <v>155</v>
      </c>
      <c r="D119" s="76">
        <v>0.42638888888888887</v>
      </c>
      <c r="E119" s="17" t="s">
        <v>19</v>
      </c>
      <c r="F119" s="4"/>
      <c r="G119" s="9">
        <v>20</v>
      </c>
      <c r="H119" s="60">
        <v>1</v>
      </c>
      <c r="I119" s="59"/>
      <c r="J119" s="65"/>
      <c r="K119" s="110"/>
    </row>
    <row r="120" spans="1:11" ht="15" customHeight="1">
      <c r="A120" s="9">
        <v>21</v>
      </c>
      <c r="B120" s="33">
        <v>1</v>
      </c>
      <c r="C120" s="5" t="s">
        <v>156</v>
      </c>
      <c r="D120" s="76">
        <v>0.42708333333333331</v>
      </c>
      <c r="E120" s="10" t="s">
        <v>19</v>
      </c>
      <c r="F120" s="4"/>
      <c r="G120" s="9">
        <v>21</v>
      </c>
      <c r="H120" s="60">
        <v>1</v>
      </c>
      <c r="I120" s="59"/>
      <c r="J120" s="65"/>
      <c r="K120" s="110"/>
    </row>
    <row r="121" spans="1:11" ht="15" customHeight="1">
      <c r="A121" s="9">
        <v>22</v>
      </c>
      <c r="B121" s="33">
        <v>1</v>
      </c>
      <c r="C121" s="5" t="s">
        <v>157</v>
      </c>
      <c r="D121" s="76">
        <v>0.42777777777777781</v>
      </c>
      <c r="E121" s="10" t="s">
        <v>19</v>
      </c>
      <c r="F121" s="4"/>
      <c r="G121" s="9">
        <v>22</v>
      </c>
      <c r="H121" s="60">
        <v>1</v>
      </c>
      <c r="I121" s="59"/>
      <c r="J121" s="65"/>
      <c r="K121" s="110"/>
    </row>
    <row r="122" spans="1:11" ht="15" customHeight="1">
      <c r="A122" s="9">
        <v>23</v>
      </c>
      <c r="B122" s="33">
        <v>1</v>
      </c>
      <c r="C122" s="5" t="s">
        <v>158</v>
      </c>
      <c r="D122" s="76">
        <v>0.42986111111111108</v>
      </c>
      <c r="E122" s="10" t="s">
        <v>19</v>
      </c>
      <c r="F122" s="4"/>
      <c r="G122" s="9">
        <v>23</v>
      </c>
      <c r="H122" s="60">
        <v>1</v>
      </c>
      <c r="I122" s="59"/>
      <c r="J122" s="65"/>
      <c r="K122" s="110"/>
    </row>
    <row r="123" spans="1:11" ht="15" customHeight="1">
      <c r="A123" s="9">
        <v>24</v>
      </c>
      <c r="B123" s="33">
        <v>1</v>
      </c>
      <c r="C123" s="5" t="s">
        <v>159</v>
      </c>
      <c r="D123" s="76">
        <v>0.44166666666666665</v>
      </c>
      <c r="E123" s="10" t="s">
        <v>19</v>
      </c>
      <c r="F123" s="4"/>
      <c r="G123" s="9">
        <v>24</v>
      </c>
      <c r="H123" s="60">
        <v>1</v>
      </c>
      <c r="I123" s="59"/>
      <c r="J123" s="65"/>
      <c r="K123" s="110"/>
    </row>
    <row r="124" spans="1:11" ht="15" customHeight="1">
      <c r="A124" s="9">
        <v>25</v>
      </c>
      <c r="B124" s="33">
        <v>1</v>
      </c>
      <c r="C124" s="5" t="s">
        <v>160</v>
      </c>
      <c r="D124" s="66">
        <v>0.45</v>
      </c>
      <c r="E124" s="10" t="s">
        <v>21</v>
      </c>
      <c r="F124" s="4"/>
      <c r="G124" s="9">
        <v>25</v>
      </c>
      <c r="H124" s="33">
        <v>1</v>
      </c>
      <c r="I124" s="16"/>
      <c r="J124" s="58"/>
      <c r="K124" s="17"/>
    </row>
    <row r="125" spans="1:11" ht="15" customHeight="1">
      <c r="A125" s="9">
        <v>26</v>
      </c>
      <c r="B125" s="33">
        <v>1</v>
      </c>
      <c r="C125" s="5" t="s">
        <v>161</v>
      </c>
      <c r="D125" s="66">
        <v>0.4597222222222222</v>
      </c>
      <c r="E125" s="10" t="s">
        <v>19</v>
      </c>
      <c r="F125" s="4"/>
      <c r="G125" s="9">
        <v>26</v>
      </c>
      <c r="H125" s="33">
        <v>1</v>
      </c>
      <c r="I125" s="5"/>
      <c r="J125" s="51"/>
      <c r="K125" s="10"/>
    </row>
    <row r="126" spans="1:11" ht="15" customHeight="1">
      <c r="A126" s="9">
        <v>27</v>
      </c>
      <c r="B126" s="33">
        <v>1</v>
      </c>
      <c r="C126" s="5" t="s">
        <v>162</v>
      </c>
      <c r="D126" s="66">
        <v>0.4770833333333333</v>
      </c>
      <c r="E126" s="10" t="s">
        <v>21</v>
      </c>
      <c r="F126" s="4"/>
      <c r="G126" s="9">
        <v>27</v>
      </c>
      <c r="H126" s="33">
        <v>1</v>
      </c>
      <c r="I126" s="5"/>
      <c r="J126" s="51"/>
      <c r="K126" s="10"/>
    </row>
    <row r="127" spans="1:11" ht="15" customHeight="1">
      <c r="A127" s="9">
        <v>28</v>
      </c>
      <c r="B127" s="33">
        <v>1</v>
      </c>
      <c r="C127" s="5" t="s">
        <v>163</v>
      </c>
      <c r="D127" s="66">
        <v>0.48402777777777778</v>
      </c>
      <c r="E127" s="10" t="s">
        <v>19</v>
      </c>
      <c r="F127" s="4"/>
      <c r="G127" s="9">
        <v>28</v>
      </c>
      <c r="H127" s="33">
        <v>1</v>
      </c>
      <c r="I127" s="5"/>
      <c r="J127" s="51"/>
      <c r="K127" s="10"/>
    </row>
    <row r="128" spans="1:11" ht="15" customHeight="1">
      <c r="A128" s="9">
        <v>29</v>
      </c>
      <c r="B128" s="33">
        <v>1</v>
      </c>
      <c r="C128" s="5" t="s">
        <v>164</v>
      </c>
      <c r="D128" s="66">
        <v>0.50902777777777775</v>
      </c>
      <c r="E128" s="10" t="s">
        <v>19</v>
      </c>
      <c r="F128" s="4"/>
      <c r="G128" s="9">
        <v>29</v>
      </c>
      <c r="H128" s="33">
        <v>1</v>
      </c>
      <c r="I128" s="5"/>
      <c r="J128" s="51"/>
      <c r="K128" s="10"/>
    </row>
    <row r="129" spans="1:11" ht="15" customHeight="1">
      <c r="A129" s="9">
        <v>30</v>
      </c>
      <c r="B129" s="33">
        <v>1</v>
      </c>
      <c r="C129" s="5" t="s">
        <v>165</v>
      </c>
      <c r="D129" s="66">
        <v>0.51666666666666672</v>
      </c>
      <c r="E129" s="10" t="s">
        <v>19</v>
      </c>
      <c r="F129" s="4"/>
      <c r="G129" s="9">
        <v>30</v>
      </c>
      <c r="H129" s="33">
        <v>1</v>
      </c>
      <c r="I129" s="5"/>
      <c r="J129" s="51"/>
      <c r="K129" s="10"/>
    </row>
    <row r="130" spans="1:11" ht="15" customHeight="1">
      <c r="A130" s="9">
        <v>31</v>
      </c>
      <c r="B130" s="33">
        <v>1</v>
      </c>
      <c r="C130" s="5" t="s">
        <v>166</v>
      </c>
      <c r="D130" s="66">
        <v>0.52777777777777779</v>
      </c>
      <c r="E130" s="10" t="s">
        <v>21</v>
      </c>
      <c r="F130" s="4"/>
      <c r="G130" s="9">
        <v>31</v>
      </c>
      <c r="H130" s="33">
        <v>1</v>
      </c>
      <c r="I130" s="5"/>
      <c r="J130" s="51"/>
      <c r="K130" s="10"/>
    </row>
    <row r="131" spans="1:11" ht="15" customHeight="1">
      <c r="A131" s="9">
        <v>32</v>
      </c>
      <c r="B131" s="33">
        <v>1</v>
      </c>
      <c r="C131" s="5" t="s">
        <v>167</v>
      </c>
      <c r="D131" s="66">
        <v>0.52916666666666667</v>
      </c>
      <c r="E131" s="10" t="s">
        <v>19</v>
      </c>
      <c r="F131" s="4"/>
      <c r="G131" s="9">
        <v>32</v>
      </c>
      <c r="H131" s="33">
        <v>1</v>
      </c>
      <c r="I131" s="5"/>
      <c r="J131" s="51"/>
      <c r="K131" s="10"/>
    </row>
    <row r="132" spans="1:11" ht="15" customHeight="1">
      <c r="A132" s="9">
        <v>33</v>
      </c>
      <c r="B132" s="33">
        <v>1</v>
      </c>
      <c r="C132" s="5" t="s">
        <v>168</v>
      </c>
      <c r="D132" s="66">
        <v>0.53125</v>
      </c>
      <c r="E132" s="10" t="s">
        <v>19</v>
      </c>
      <c r="F132" s="4"/>
      <c r="G132" s="9">
        <v>33</v>
      </c>
      <c r="H132" s="33">
        <v>1</v>
      </c>
      <c r="I132" s="5"/>
      <c r="J132" s="51"/>
      <c r="K132" s="10"/>
    </row>
    <row r="133" spans="1:11" ht="15" customHeight="1">
      <c r="A133" s="9">
        <v>34</v>
      </c>
      <c r="B133" s="33">
        <v>1</v>
      </c>
      <c r="C133" s="5" t="s">
        <v>169</v>
      </c>
      <c r="D133" s="66">
        <v>0.55763888888888891</v>
      </c>
      <c r="E133" s="10" t="s">
        <v>19</v>
      </c>
      <c r="F133" s="4"/>
      <c r="G133" s="9">
        <v>34</v>
      </c>
      <c r="H133" s="33">
        <v>1</v>
      </c>
      <c r="I133" s="5"/>
      <c r="J133" s="51"/>
      <c r="K133" s="10"/>
    </row>
    <row r="134" spans="1:11" ht="15" customHeight="1" thickBot="1">
      <c r="A134" s="9">
        <v>35</v>
      </c>
      <c r="B134" s="33">
        <v>1</v>
      </c>
      <c r="C134" s="5"/>
      <c r="D134" s="51"/>
      <c r="E134" s="10"/>
      <c r="F134" s="4"/>
      <c r="G134" s="11">
        <v>35</v>
      </c>
      <c r="H134" s="34">
        <v>1</v>
      </c>
      <c r="I134" s="12"/>
      <c r="J134" s="56"/>
      <c r="K134" s="13"/>
    </row>
    <row r="135" spans="1:11" ht="15" customHeight="1">
      <c r="A135" s="9">
        <v>36</v>
      </c>
      <c r="B135" s="33">
        <v>1</v>
      </c>
      <c r="C135" s="5"/>
      <c r="D135" s="51"/>
      <c r="E135" s="10"/>
    </row>
    <row r="136" spans="1:11" ht="15" customHeight="1">
      <c r="A136" s="9">
        <v>37</v>
      </c>
      <c r="B136" s="33">
        <v>1</v>
      </c>
      <c r="C136" s="5"/>
      <c r="D136" s="51"/>
      <c r="E136" s="10"/>
    </row>
    <row r="137" spans="1:11" ht="15" customHeight="1">
      <c r="A137" s="9">
        <v>38</v>
      </c>
      <c r="B137" s="33">
        <v>1</v>
      </c>
      <c r="C137" s="5"/>
      <c r="D137" s="51"/>
      <c r="E137" s="10"/>
    </row>
    <row r="138" spans="1:11" ht="15" customHeight="1" thickBot="1">
      <c r="A138" s="11">
        <v>39</v>
      </c>
      <c r="B138" s="34">
        <v>1</v>
      </c>
      <c r="C138" s="12"/>
      <c r="D138" s="56"/>
      <c r="E138" s="13"/>
    </row>
  </sheetData>
  <sortState xmlns:xlrd2="http://schemas.microsoft.com/office/spreadsheetml/2017/richdata2" ref="N6:O13">
    <sortCondition ref="O6:O13"/>
  </sortState>
  <mergeCells count="18">
    <mergeCell ref="A1:K1"/>
    <mergeCell ref="A113:E113"/>
    <mergeCell ref="G113:K113"/>
    <mergeCell ref="A4:E4"/>
    <mergeCell ref="G4:K4"/>
    <mergeCell ref="A23:E23"/>
    <mergeCell ref="G23:K23"/>
    <mergeCell ref="A47:E47"/>
    <mergeCell ref="G47:K47"/>
    <mergeCell ref="P4:Q4"/>
    <mergeCell ref="P47:Q47"/>
    <mergeCell ref="P95:Q95"/>
    <mergeCell ref="A95:E95"/>
    <mergeCell ref="G95:K95"/>
    <mergeCell ref="A66:E66"/>
    <mergeCell ref="G66:K66"/>
    <mergeCell ref="A94:E94"/>
    <mergeCell ref="G94:K94"/>
  </mergeCells>
  <phoneticPr fontId="7" type="noConversion"/>
  <dataValidations count="1">
    <dataValidation type="list" allowBlank="1" showInputMessage="1" showErrorMessage="1" sqref="E6" xr:uid="{00000000-0002-0000-0000-000000000000}">
      <formula1>$O$6:$O$15</formula1>
    </dataValidation>
  </dataValidation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7BEF6-E20D-43BF-B6CF-8D6DA89D3B2D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6"/>
  <sheetViews>
    <sheetView zoomScale="14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N2" sqref="N2"/>
    </sheetView>
  </sheetViews>
  <sheetFormatPr defaultColWidth="10.85546875" defaultRowHeight="15.75"/>
  <cols>
    <col min="1" max="1" width="11.42578125" style="23" customWidth="1"/>
    <col min="2" max="2" width="10" style="23" customWidth="1"/>
    <col min="3" max="3" width="14" style="21" customWidth="1"/>
    <col min="4" max="4" width="10.85546875" style="21" hidden="1" customWidth="1"/>
    <col min="5" max="5" width="18.28515625" style="21" hidden="1" customWidth="1"/>
    <col min="6" max="6" width="23" style="21" bestFit="1" customWidth="1"/>
    <col min="7" max="7" width="18.28515625" style="21" customWidth="1"/>
    <col min="8" max="8" width="21.85546875" style="26" bestFit="1" customWidth="1"/>
    <col min="9" max="9" width="10.28515625" style="21" hidden="1" customWidth="1"/>
    <col min="10" max="10" width="9.42578125" style="26" hidden="1" customWidth="1"/>
    <col min="11" max="11" width="29.28515625" style="21" bestFit="1" customWidth="1"/>
    <col min="12" max="12" width="10.85546875" style="21"/>
    <col min="13" max="13" width="23" style="21" customWidth="1"/>
    <col min="14" max="14" width="13.85546875" style="21" customWidth="1"/>
    <col min="15" max="15" width="11.85546875" style="21" bestFit="1" customWidth="1"/>
    <col min="16" max="16384" width="10.85546875" style="21"/>
  </cols>
  <sheetData>
    <row r="1" spans="1:15" ht="18.75">
      <c r="A1" s="106" t="s">
        <v>170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N1" s="50" t="s">
        <v>171</v>
      </c>
    </row>
    <row r="2" spans="1:15">
      <c r="A2" s="103"/>
      <c r="B2" s="104"/>
      <c r="C2" s="104"/>
      <c r="D2" s="104"/>
      <c r="E2" s="105"/>
      <c r="F2" s="23"/>
      <c r="G2" s="23"/>
      <c r="H2" s="27"/>
      <c r="I2" s="23"/>
      <c r="J2" s="27"/>
    </row>
    <row r="3" spans="1:15" s="24" customFormat="1" ht="35.25" customHeight="1">
      <c r="A3" s="43" t="s">
        <v>172</v>
      </c>
      <c r="B3" s="43" t="s">
        <v>173</v>
      </c>
      <c r="C3" s="30" t="s">
        <v>174</v>
      </c>
      <c r="D3" s="30" t="s">
        <v>175</v>
      </c>
      <c r="E3" s="30" t="s">
        <v>176</v>
      </c>
      <c r="F3" s="30" t="s">
        <v>177</v>
      </c>
      <c r="G3" s="30" t="s">
        <v>178</v>
      </c>
      <c r="H3" s="31" t="s">
        <v>9</v>
      </c>
      <c r="I3" s="29" t="s">
        <v>179</v>
      </c>
      <c r="J3" s="31" t="s">
        <v>180</v>
      </c>
      <c r="K3" s="32" t="s">
        <v>181</v>
      </c>
      <c r="M3" s="25" t="s">
        <v>174</v>
      </c>
      <c r="N3" s="25" t="s">
        <v>182</v>
      </c>
      <c r="O3" s="25" t="s">
        <v>183</v>
      </c>
    </row>
    <row r="4" spans="1:15">
      <c r="A4" s="44"/>
      <c r="B4" s="44"/>
      <c r="C4" s="45"/>
      <c r="D4" s="45"/>
      <c r="E4" s="45"/>
      <c r="F4" s="45"/>
      <c r="G4" s="46"/>
      <c r="H4" s="45"/>
      <c r="I4" s="46"/>
      <c r="J4" s="46"/>
      <c r="K4" s="45"/>
      <c r="M4" s="22" t="s">
        <v>184</v>
      </c>
      <c r="N4" s="22" t="s">
        <v>185</v>
      </c>
      <c r="O4" s="22" t="s">
        <v>186</v>
      </c>
    </row>
    <row r="5" spans="1:15">
      <c r="A5" s="44"/>
      <c r="B5" s="44"/>
      <c r="C5" s="45"/>
      <c r="D5" s="45"/>
      <c r="E5" s="45"/>
      <c r="F5" s="45"/>
      <c r="G5" s="46"/>
      <c r="H5" s="45"/>
      <c r="I5" s="46"/>
      <c r="J5" s="46"/>
      <c r="K5" s="45"/>
      <c r="M5" s="22" t="s">
        <v>187</v>
      </c>
      <c r="N5" s="22" t="s">
        <v>188</v>
      </c>
      <c r="O5" s="22" t="s">
        <v>189</v>
      </c>
    </row>
    <row r="6" spans="1:15">
      <c r="A6" s="44"/>
      <c r="B6" s="44"/>
      <c r="C6" s="45"/>
      <c r="D6" s="45"/>
      <c r="E6" s="45"/>
      <c r="F6" s="45"/>
      <c r="G6" s="46"/>
      <c r="H6" s="45"/>
      <c r="I6" s="46"/>
      <c r="J6" s="46"/>
      <c r="K6" s="45"/>
      <c r="M6" s="22" t="s">
        <v>13</v>
      </c>
      <c r="N6" s="22" t="s">
        <v>190</v>
      </c>
      <c r="O6" s="22" t="s">
        <v>189</v>
      </c>
    </row>
    <row r="7" spans="1:15">
      <c r="A7" s="44"/>
      <c r="B7" s="44"/>
      <c r="C7" s="45"/>
      <c r="D7" s="45"/>
      <c r="E7" s="45"/>
      <c r="F7" s="45"/>
      <c r="G7" s="46"/>
      <c r="H7" s="45"/>
      <c r="I7" s="46"/>
      <c r="J7" s="46"/>
      <c r="K7" s="45"/>
      <c r="M7" s="22" t="s">
        <v>12</v>
      </c>
      <c r="N7" s="22" t="s">
        <v>190</v>
      </c>
      <c r="O7" s="22" t="s">
        <v>191</v>
      </c>
    </row>
    <row r="8" spans="1:15">
      <c r="A8" s="44"/>
      <c r="B8" s="44"/>
      <c r="C8" s="45"/>
      <c r="D8" s="45"/>
      <c r="E8" s="45"/>
      <c r="F8" s="45"/>
      <c r="G8" s="46"/>
      <c r="H8" s="45"/>
      <c r="I8" s="46"/>
      <c r="J8" s="46"/>
      <c r="K8" s="45"/>
    </row>
    <row r="9" spans="1:15">
      <c r="A9" s="44"/>
      <c r="B9" s="44"/>
      <c r="C9" s="45"/>
      <c r="D9" s="45"/>
      <c r="E9" s="45"/>
      <c r="F9" s="45"/>
      <c r="G9" s="46"/>
      <c r="H9" s="45"/>
      <c r="I9" s="46"/>
      <c r="J9" s="46"/>
      <c r="K9" s="45"/>
    </row>
    <row r="10" spans="1:15">
      <c r="A10" s="44"/>
      <c r="B10" s="44"/>
      <c r="C10" s="45"/>
      <c r="D10" s="45"/>
      <c r="E10" s="45"/>
      <c r="F10" s="45"/>
      <c r="G10" s="46"/>
      <c r="H10" s="45"/>
      <c r="I10" s="46"/>
      <c r="J10" s="46"/>
      <c r="K10" s="45"/>
    </row>
    <row r="11" spans="1:15">
      <c r="A11" s="44"/>
      <c r="B11" s="44"/>
      <c r="C11" s="45"/>
      <c r="D11" s="45"/>
      <c r="E11" s="45"/>
      <c r="F11" s="45"/>
      <c r="G11" s="46"/>
      <c r="H11" s="45"/>
      <c r="I11" s="46"/>
      <c r="J11" s="46"/>
      <c r="K11" s="45"/>
    </row>
    <row r="12" spans="1:15">
      <c r="A12" s="44"/>
      <c r="B12" s="44"/>
      <c r="C12" s="45"/>
      <c r="D12" s="45"/>
      <c r="E12" s="45"/>
      <c r="F12" s="45"/>
      <c r="G12" s="46"/>
      <c r="H12" s="45"/>
      <c r="I12" s="46"/>
      <c r="J12" s="46"/>
      <c r="K12" s="45"/>
    </row>
    <row r="13" spans="1:15">
      <c r="A13" s="44"/>
      <c r="B13" s="44"/>
      <c r="C13" s="45"/>
      <c r="D13" s="45"/>
      <c r="E13" s="45"/>
      <c r="F13" s="45"/>
      <c r="G13" s="46"/>
      <c r="H13" s="45"/>
      <c r="I13" s="46"/>
      <c r="J13" s="46"/>
      <c r="K13" s="45"/>
    </row>
    <row r="14" spans="1:15">
      <c r="A14" s="44"/>
      <c r="B14" s="44"/>
      <c r="C14" s="45"/>
      <c r="D14" s="45"/>
      <c r="E14" s="45"/>
      <c r="F14" s="45"/>
      <c r="G14" s="46"/>
      <c r="H14" s="45"/>
      <c r="I14" s="46"/>
      <c r="J14" s="46"/>
      <c r="K14" s="45"/>
    </row>
    <row r="15" spans="1:15">
      <c r="A15" s="44"/>
      <c r="B15" s="44"/>
      <c r="C15" s="45"/>
      <c r="D15" s="45"/>
      <c r="E15" s="45"/>
      <c r="F15" s="45"/>
      <c r="G15" s="46"/>
      <c r="H15" s="45"/>
      <c r="I15" s="46"/>
      <c r="J15" s="46"/>
      <c r="K15" s="45"/>
    </row>
    <row r="16" spans="1:15">
      <c r="A16" s="44"/>
      <c r="B16" s="44"/>
      <c r="C16" s="45"/>
      <c r="D16" s="45"/>
      <c r="E16" s="45"/>
      <c r="F16" s="45"/>
      <c r="G16" s="46"/>
      <c r="H16" s="45"/>
      <c r="I16" s="46"/>
      <c r="J16" s="46"/>
      <c r="K16" s="45"/>
    </row>
    <row r="17" spans="1:11">
      <c r="A17" s="44"/>
      <c r="B17" s="44"/>
      <c r="C17" s="45"/>
      <c r="D17" s="45"/>
      <c r="E17" s="45"/>
      <c r="F17" s="45"/>
      <c r="G17" s="46"/>
      <c r="H17" s="45"/>
      <c r="I17" s="46"/>
      <c r="J17" s="46"/>
      <c r="K17" s="45"/>
    </row>
    <row r="18" spans="1:11">
      <c r="A18" s="44"/>
      <c r="B18" s="44"/>
      <c r="C18" s="45"/>
      <c r="D18" s="45"/>
      <c r="E18" s="45"/>
      <c r="F18" s="45"/>
      <c r="G18" s="46"/>
      <c r="H18" s="45"/>
      <c r="I18" s="46"/>
      <c r="J18" s="46"/>
      <c r="K18" s="45"/>
    </row>
    <row r="19" spans="1:11">
      <c r="A19" s="44"/>
      <c r="B19" s="44"/>
      <c r="C19" s="45"/>
      <c r="D19" s="45"/>
      <c r="E19" s="45"/>
      <c r="F19" s="45"/>
      <c r="G19" s="46"/>
      <c r="H19" s="45"/>
      <c r="I19" s="46"/>
      <c r="J19" s="46"/>
      <c r="K19" s="45"/>
    </row>
    <row r="20" spans="1:11">
      <c r="A20" s="44"/>
      <c r="B20" s="44"/>
      <c r="C20" s="45"/>
      <c r="D20" s="45"/>
      <c r="E20" s="45"/>
      <c r="F20" s="45"/>
      <c r="G20" s="46"/>
      <c r="H20" s="45"/>
      <c r="I20" s="46"/>
      <c r="J20" s="46"/>
      <c r="K20" s="45"/>
    </row>
    <row r="21" spans="1:11">
      <c r="A21" s="44"/>
      <c r="B21" s="44"/>
      <c r="C21" s="45"/>
      <c r="D21" s="45"/>
      <c r="E21" s="45"/>
      <c r="F21" s="45"/>
      <c r="G21" s="46"/>
      <c r="H21" s="45"/>
      <c r="I21" s="46"/>
      <c r="J21" s="46"/>
      <c r="K21" s="45"/>
    </row>
    <row r="22" spans="1:11">
      <c r="A22" s="44"/>
      <c r="B22" s="44"/>
      <c r="C22" s="45"/>
      <c r="D22" s="45"/>
      <c r="E22" s="45"/>
      <c r="F22" s="45"/>
      <c r="G22" s="46"/>
      <c r="H22" s="45"/>
      <c r="I22" s="46"/>
      <c r="J22" s="46"/>
      <c r="K22" s="45"/>
    </row>
    <row r="23" spans="1:11">
      <c r="A23" s="44"/>
      <c r="B23" s="44"/>
      <c r="C23" s="45"/>
      <c r="D23" s="45"/>
      <c r="E23" s="45"/>
      <c r="F23" s="45"/>
      <c r="G23" s="46"/>
      <c r="H23" s="45"/>
      <c r="I23" s="46"/>
      <c r="J23" s="46"/>
      <c r="K23" s="45"/>
    </row>
    <row r="24" spans="1:11">
      <c r="A24" s="44"/>
      <c r="B24" s="44"/>
      <c r="C24" s="45"/>
      <c r="D24" s="45"/>
      <c r="E24" s="45"/>
      <c r="F24" s="45"/>
      <c r="G24" s="46"/>
      <c r="H24" s="45"/>
      <c r="I24" s="46"/>
      <c r="J24" s="46"/>
      <c r="K24" s="45"/>
    </row>
    <row r="25" spans="1:11">
      <c r="A25" s="44"/>
      <c r="B25" s="44"/>
      <c r="C25" s="45"/>
      <c r="D25" s="45"/>
      <c r="E25" s="45"/>
      <c r="F25" s="45"/>
      <c r="G25" s="46"/>
      <c r="H25" s="45"/>
      <c r="I25" s="46"/>
      <c r="J25" s="46"/>
      <c r="K25" s="45"/>
    </row>
    <row r="26" spans="1:11">
      <c r="A26" s="44"/>
      <c r="B26" s="44"/>
      <c r="C26" s="45"/>
      <c r="D26" s="45"/>
      <c r="E26" s="45"/>
      <c r="F26" s="45"/>
      <c r="G26" s="46"/>
      <c r="H26" s="45"/>
      <c r="I26" s="46"/>
      <c r="J26" s="46"/>
      <c r="K26" s="45"/>
    </row>
    <row r="27" spans="1:11">
      <c r="A27" s="44"/>
      <c r="B27" s="44"/>
      <c r="C27" s="45"/>
      <c r="D27" s="45"/>
      <c r="E27" s="45"/>
      <c r="F27" s="45"/>
      <c r="G27" s="46"/>
      <c r="H27" s="45"/>
      <c r="I27" s="46"/>
      <c r="J27" s="46"/>
      <c r="K27" s="45"/>
    </row>
    <row r="28" spans="1:11">
      <c r="A28" s="44"/>
      <c r="B28" s="44"/>
      <c r="C28" s="45"/>
      <c r="D28" s="45"/>
      <c r="E28" s="45"/>
      <c r="F28" s="45"/>
      <c r="G28" s="46"/>
      <c r="H28" s="45"/>
      <c r="I28" s="46"/>
      <c r="J28" s="46"/>
      <c r="K28" s="45"/>
    </row>
    <row r="29" spans="1:11">
      <c r="A29" s="44"/>
      <c r="B29" s="44"/>
      <c r="C29" s="45"/>
      <c r="D29" s="45"/>
      <c r="E29" s="45"/>
      <c r="F29" s="45"/>
      <c r="G29" s="46"/>
      <c r="H29" s="45"/>
      <c r="I29" s="46"/>
      <c r="J29" s="46"/>
      <c r="K29" s="45"/>
    </row>
    <row r="30" spans="1:11">
      <c r="A30" s="44"/>
      <c r="B30" s="44"/>
      <c r="C30" s="45"/>
      <c r="D30" s="45"/>
      <c r="E30" s="45"/>
      <c r="F30" s="45"/>
      <c r="G30" s="46"/>
      <c r="H30" s="45"/>
      <c r="I30" s="46"/>
      <c r="J30" s="46"/>
      <c r="K30" s="45"/>
    </row>
    <row r="31" spans="1:11">
      <c r="A31" s="44"/>
      <c r="B31" s="44"/>
      <c r="C31" s="45"/>
      <c r="D31" s="45"/>
      <c r="E31" s="45"/>
      <c r="F31" s="45"/>
      <c r="G31" s="46"/>
      <c r="H31" s="45"/>
      <c r="I31" s="46"/>
      <c r="J31" s="46"/>
      <c r="K31" s="45"/>
    </row>
    <row r="32" spans="1:11">
      <c r="A32" s="44"/>
      <c r="B32" s="44"/>
      <c r="C32" s="45"/>
      <c r="D32" s="45"/>
      <c r="E32" s="45"/>
      <c r="F32" s="45"/>
      <c r="G32" s="46"/>
      <c r="H32" s="45"/>
      <c r="I32" s="46"/>
      <c r="J32" s="46"/>
      <c r="K32" s="45"/>
    </row>
    <row r="33" spans="1:14">
      <c r="A33" s="44"/>
      <c r="B33" s="44"/>
      <c r="C33" s="45"/>
      <c r="D33" s="45"/>
      <c r="E33" s="45"/>
      <c r="F33" s="45"/>
      <c r="G33" s="46"/>
      <c r="H33" s="45"/>
      <c r="I33" s="46"/>
      <c r="J33" s="46"/>
      <c r="K33" s="45"/>
    </row>
    <row r="34" spans="1:14">
      <c r="A34" s="44"/>
      <c r="B34" s="44"/>
      <c r="C34" s="45"/>
      <c r="D34" s="45"/>
      <c r="E34" s="45"/>
      <c r="F34" s="45"/>
      <c r="G34" s="46"/>
      <c r="H34" s="45"/>
      <c r="I34" s="46"/>
      <c r="J34" s="46"/>
      <c r="K34" s="45"/>
    </row>
    <row r="35" spans="1:14">
      <c r="A35" s="44"/>
      <c r="B35" s="44"/>
      <c r="C35" s="45"/>
      <c r="D35" s="45"/>
      <c r="E35" s="45"/>
      <c r="F35" s="45"/>
      <c r="G35" s="46"/>
      <c r="H35" s="45"/>
      <c r="I35" s="46"/>
      <c r="J35" s="46"/>
      <c r="K35" s="45"/>
    </row>
    <row r="36" spans="1:14">
      <c r="A36" s="44"/>
      <c r="B36" s="44"/>
      <c r="C36" s="45"/>
      <c r="D36" s="45"/>
      <c r="E36" s="45"/>
      <c r="F36" s="45"/>
      <c r="G36" s="46"/>
      <c r="H36" s="45"/>
      <c r="I36" s="46"/>
      <c r="J36" s="46"/>
      <c r="K36" s="45"/>
    </row>
    <row r="37" spans="1:14">
      <c r="A37" s="44"/>
      <c r="B37" s="44"/>
      <c r="C37" s="45"/>
      <c r="D37" s="45"/>
      <c r="E37" s="45"/>
      <c r="F37" s="45"/>
      <c r="G37" s="46"/>
      <c r="H37" s="45"/>
      <c r="I37" s="46"/>
      <c r="J37" s="46"/>
      <c r="K37" s="45"/>
    </row>
    <row r="38" spans="1:14">
      <c r="A38" s="44"/>
      <c r="B38" s="44"/>
      <c r="C38" s="45"/>
      <c r="D38" s="45"/>
      <c r="E38" s="45"/>
      <c r="F38" s="45"/>
      <c r="G38" s="46"/>
      <c r="H38" s="45"/>
      <c r="I38" s="46"/>
      <c r="J38" s="46"/>
      <c r="K38" s="45"/>
    </row>
    <row r="39" spans="1:14">
      <c r="A39" s="44"/>
      <c r="B39" s="44"/>
      <c r="C39" s="45"/>
      <c r="D39" s="45"/>
      <c r="E39" s="45"/>
      <c r="F39" s="45"/>
      <c r="G39" s="46"/>
      <c r="H39" s="45"/>
      <c r="I39" s="46"/>
      <c r="J39" s="46"/>
      <c r="K39" s="45"/>
    </row>
    <row r="40" spans="1:14">
      <c r="A40" s="44"/>
      <c r="B40" s="44"/>
      <c r="C40" s="45"/>
      <c r="D40" s="45"/>
      <c r="E40" s="45"/>
      <c r="F40" s="45"/>
      <c r="G40" s="46"/>
      <c r="H40" s="45"/>
      <c r="I40" s="46"/>
      <c r="J40" s="46"/>
      <c r="K40" s="45"/>
    </row>
    <row r="41" spans="1:14">
      <c r="A41" s="44"/>
      <c r="B41" s="44"/>
      <c r="C41" s="45"/>
      <c r="D41" s="45"/>
      <c r="E41" s="45"/>
      <c r="F41" s="45"/>
      <c r="G41" s="46"/>
      <c r="H41" s="45"/>
      <c r="I41" s="46"/>
      <c r="J41" s="46"/>
      <c r="K41" s="45"/>
    </row>
    <row r="42" spans="1:14">
      <c r="A42" s="44"/>
      <c r="B42" s="44"/>
      <c r="C42" s="45"/>
      <c r="D42" s="45"/>
      <c r="E42" s="45"/>
      <c r="F42" s="45"/>
      <c r="G42" s="46"/>
      <c r="H42" s="45"/>
      <c r="I42" s="46"/>
      <c r="J42" s="46"/>
      <c r="K42" s="45"/>
    </row>
    <row r="43" spans="1:14">
      <c r="A43" s="44"/>
      <c r="B43" s="44"/>
      <c r="C43" s="45"/>
      <c r="D43" s="45"/>
      <c r="E43" s="45"/>
      <c r="F43" s="45"/>
      <c r="G43" s="46"/>
      <c r="H43" s="45"/>
      <c r="I43" s="46"/>
      <c r="J43" s="46"/>
      <c r="K43" s="45"/>
    </row>
    <row r="44" spans="1:14">
      <c r="A44" s="44"/>
      <c r="B44" s="44"/>
      <c r="C44" s="45"/>
      <c r="D44" s="45"/>
      <c r="E44" s="45"/>
      <c r="F44" s="45"/>
      <c r="G44" s="46"/>
      <c r="H44" s="45"/>
      <c r="I44" s="46"/>
      <c r="J44" s="46"/>
      <c r="K44" s="46"/>
      <c r="L44" s="26"/>
      <c r="N44" s="26"/>
    </row>
    <row r="45" spans="1:14">
      <c r="A45" s="44"/>
      <c r="B45" s="44"/>
      <c r="C45" s="45"/>
      <c r="D45" s="45"/>
      <c r="E45" s="45"/>
      <c r="F45" s="45"/>
      <c r="G45" s="46"/>
      <c r="H45" s="45"/>
      <c r="I45" s="46"/>
      <c r="J45" s="46"/>
      <c r="K45" s="45"/>
    </row>
    <row r="46" spans="1:14">
      <c r="A46" s="44"/>
      <c r="B46" s="44"/>
      <c r="C46" s="45"/>
      <c r="D46" s="45"/>
      <c r="E46" s="45"/>
      <c r="F46" s="45"/>
      <c r="G46" s="46"/>
      <c r="H46" s="45"/>
      <c r="I46" s="46"/>
      <c r="J46" s="46"/>
      <c r="K46" s="45"/>
    </row>
    <row r="47" spans="1:14">
      <c r="A47" s="44"/>
      <c r="B47" s="44"/>
      <c r="C47" s="45"/>
      <c r="D47" s="45"/>
      <c r="E47" s="45"/>
      <c r="F47" s="45"/>
      <c r="G47" s="46"/>
      <c r="H47" s="45"/>
      <c r="I47" s="46"/>
      <c r="J47" s="46"/>
      <c r="K47" s="45"/>
    </row>
    <row r="48" spans="1:14">
      <c r="A48" s="44"/>
      <c r="B48" s="44"/>
      <c r="C48" s="45"/>
      <c r="D48" s="45"/>
      <c r="E48" s="45"/>
      <c r="F48" s="45"/>
      <c r="G48" s="46"/>
      <c r="H48" s="45"/>
      <c r="I48" s="46"/>
      <c r="J48" s="46"/>
      <c r="K48" s="45"/>
    </row>
    <row r="49" spans="1:11">
      <c r="A49" s="44"/>
      <c r="B49" s="44"/>
      <c r="C49" s="45"/>
      <c r="D49" s="45"/>
      <c r="E49" s="45"/>
      <c r="F49" s="45"/>
      <c r="G49" s="46"/>
      <c r="H49" s="45"/>
      <c r="I49" s="46"/>
      <c r="J49" s="46"/>
      <c r="K49" s="45"/>
    </row>
    <row r="50" spans="1:11">
      <c r="A50" s="44"/>
      <c r="B50" s="44"/>
      <c r="C50" s="45"/>
      <c r="D50" s="45"/>
      <c r="E50" s="45"/>
      <c r="F50" s="45"/>
      <c r="G50" s="46"/>
      <c r="H50" s="45"/>
      <c r="I50" s="46"/>
      <c r="J50" s="46"/>
      <c r="K50" s="45"/>
    </row>
    <row r="51" spans="1:11">
      <c r="A51" s="44"/>
      <c r="B51" s="44"/>
      <c r="C51" s="45"/>
      <c r="D51" s="45"/>
      <c r="E51" s="45"/>
      <c r="F51" s="45"/>
      <c r="G51" s="46"/>
      <c r="H51" s="45"/>
      <c r="I51" s="46"/>
      <c r="J51" s="46"/>
      <c r="K51" s="45"/>
    </row>
    <row r="52" spans="1:11">
      <c r="A52" s="44"/>
      <c r="B52" s="44"/>
      <c r="C52" s="45"/>
      <c r="D52" s="45"/>
      <c r="E52" s="45"/>
      <c r="F52" s="45"/>
      <c r="G52" s="46"/>
      <c r="H52" s="45"/>
      <c r="I52" s="46"/>
      <c r="J52" s="46"/>
      <c r="K52" s="45"/>
    </row>
    <row r="53" spans="1:11">
      <c r="A53" s="44"/>
      <c r="B53" s="44"/>
      <c r="C53" s="45"/>
      <c r="D53" s="45"/>
      <c r="E53" s="45"/>
      <c r="F53" s="45"/>
      <c r="G53" s="46"/>
      <c r="H53" s="45"/>
      <c r="I53" s="46"/>
      <c r="J53" s="46"/>
      <c r="K53" s="45"/>
    </row>
    <row r="54" spans="1:11">
      <c r="A54" s="44"/>
      <c r="B54" s="44"/>
      <c r="C54" s="45"/>
      <c r="D54" s="45"/>
      <c r="E54" s="45"/>
      <c r="F54" s="45"/>
      <c r="G54" s="46"/>
      <c r="H54" s="45"/>
      <c r="I54" s="46"/>
      <c r="J54" s="46"/>
      <c r="K54" s="45"/>
    </row>
    <row r="55" spans="1:11">
      <c r="A55" s="44"/>
      <c r="B55" s="44"/>
      <c r="C55" s="45"/>
      <c r="D55" s="45"/>
      <c r="E55" s="45"/>
      <c r="F55" s="45"/>
      <c r="G55" s="46"/>
      <c r="H55" s="45"/>
      <c r="I55" s="46"/>
      <c r="J55" s="46"/>
      <c r="K55" s="45"/>
    </row>
    <row r="56" spans="1:11">
      <c r="A56" s="44"/>
      <c r="B56" s="44"/>
      <c r="C56" s="45"/>
      <c r="D56" s="45"/>
      <c r="E56" s="45"/>
      <c r="F56" s="45"/>
      <c r="G56" s="46"/>
      <c r="H56" s="45"/>
      <c r="I56" s="46"/>
      <c r="J56" s="46"/>
      <c r="K56" s="45"/>
    </row>
    <row r="57" spans="1:11">
      <c r="A57" s="44"/>
      <c r="B57" s="44"/>
      <c r="C57" s="45"/>
      <c r="D57" s="45"/>
      <c r="E57" s="45"/>
      <c r="F57" s="45"/>
      <c r="G57" s="46"/>
      <c r="H57" s="45"/>
      <c r="I57" s="46"/>
      <c r="J57" s="46"/>
      <c r="K57" s="45"/>
    </row>
    <row r="58" spans="1:11">
      <c r="A58" s="44"/>
      <c r="B58" s="44"/>
      <c r="C58" s="45"/>
      <c r="D58" s="45"/>
      <c r="E58" s="45"/>
      <c r="F58" s="45"/>
      <c r="G58" s="46"/>
      <c r="H58" s="45"/>
      <c r="I58" s="46"/>
      <c r="J58" s="46"/>
      <c r="K58" s="45"/>
    </row>
    <row r="59" spans="1:11">
      <c r="A59" s="44"/>
      <c r="B59" s="44"/>
      <c r="C59" s="45"/>
      <c r="D59" s="45"/>
      <c r="E59" s="45"/>
      <c r="F59" s="45"/>
      <c r="G59" s="46"/>
      <c r="H59" s="45"/>
      <c r="I59" s="46"/>
      <c r="J59" s="46"/>
      <c r="K59" s="45"/>
    </row>
    <row r="60" spans="1:11">
      <c r="A60" s="44"/>
      <c r="B60" s="44"/>
      <c r="C60" s="45"/>
      <c r="D60" s="45"/>
      <c r="E60" s="45"/>
      <c r="F60" s="45"/>
      <c r="G60" s="46"/>
      <c r="H60" s="45"/>
      <c r="I60" s="46"/>
      <c r="J60" s="46"/>
      <c r="K60" s="45"/>
    </row>
    <row r="61" spans="1:11">
      <c r="A61" s="44"/>
      <c r="B61" s="44"/>
      <c r="C61" s="45"/>
      <c r="D61" s="45"/>
      <c r="E61" s="45"/>
      <c r="F61" s="45"/>
      <c r="G61" s="46"/>
      <c r="H61" s="45"/>
      <c r="I61" s="46"/>
      <c r="J61" s="46"/>
      <c r="K61" s="45"/>
    </row>
    <row r="62" spans="1:11">
      <c r="A62" s="44"/>
      <c r="B62" s="44"/>
      <c r="C62" s="45"/>
      <c r="D62" s="45"/>
      <c r="E62" s="45"/>
      <c r="F62" s="45"/>
      <c r="G62" s="46"/>
      <c r="H62" s="45"/>
      <c r="I62" s="46"/>
      <c r="J62" s="46"/>
      <c r="K62" s="45"/>
    </row>
    <row r="63" spans="1:11">
      <c r="A63" s="44"/>
      <c r="B63" s="44"/>
      <c r="C63" s="45"/>
      <c r="D63" s="45"/>
      <c r="E63" s="45"/>
      <c r="F63" s="45"/>
      <c r="G63" s="46"/>
      <c r="H63" s="45"/>
      <c r="I63" s="46"/>
      <c r="J63" s="46"/>
      <c r="K63" s="45"/>
    </row>
    <row r="64" spans="1:11">
      <c r="A64" s="44"/>
      <c r="B64" s="44"/>
      <c r="C64" s="45"/>
      <c r="D64" s="45"/>
      <c r="E64" s="45"/>
      <c r="F64" s="45"/>
      <c r="G64" s="46"/>
      <c r="H64" s="45"/>
      <c r="I64" s="46"/>
      <c r="J64" s="46"/>
      <c r="K64" s="45"/>
    </row>
    <row r="65" spans="1:13">
      <c r="A65" s="44"/>
      <c r="B65" s="44"/>
      <c r="C65" s="45"/>
      <c r="D65" s="45"/>
      <c r="E65" s="45"/>
      <c r="F65" s="45"/>
      <c r="G65" s="46"/>
      <c r="H65" s="45"/>
      <c r="I65" s="46"/>
      <c r="J65" s="46"/>
      <c r="K65" s="45"/>
    </row>
    <row r="66" spans="1:13">
      <c r="A66" s="44"/>
      <c r="B66" s="44"/>
      <c r="C66" s="45"/>
      <c r="D66" s="45"/>
      <c r="E66" s="45"/>
      <c r="F66" s="45"/>
      <c r="G66" s="46"/>
      <c r="H66" s="45"/>
      <c r="I66" s="46"/>
      <c r="J66" s="46"/>
      <c r="K66" s="45"/>
    </row>
    <row r="67" spans="1:13">
      <c r="A67" s="44"/>
      <c r="B67" s="44"/>
      <c r="C67" s="45"/>
      <c r="D67" s="45"/>
      <c r="E67" s="45"/>
      <c r="F67" s="45"/>
      <c r="G67" s="46"/>
      <c r="H67" s="45"/>
      <c r="I67" s="46"/>
      <c r="J67" s="46"/>
      <c r="K67" s="45"/>
    </row>
    <row r="68" spans="1:13">
      <c r="A68" s="44"/>
      <c r="B68" s="44"/>
      <c r="C68" s="45"/>
      <c r="D68" s="45"/>
      <c r="E68" s="45"/>
      <c r="F68" s="45"/>
      <c r="G68" s="46"/>
      <c r="H68" s="45"/>
      <c r="I68" s="46"/>
      <c r="J68" s="46"/>
      <c r="K68" s="45"/>
    </row>
    <row r="69" spans="1:13">
      <c r="A69" s="44"/>
      <c r="B69" s="44"/>
      <c r="C69" s="45"/>
      <c r="D69" s="45"/>
      <c r="E69" s="45"/>
      <c r="F69" s="45"/>
      <c r="G69" s="46"/>
      <c r="H69" s="45"/>
      <c r="I69" s="46"/>
      <c r="J69" s="46"/>
      <c r="K69" s="45"/>
    </row>
    <row r="70" spans="1:13">
      <c r="A70" s="44"/>
      <c r="B70" s="44"/>
      <c r="C70" s="45"/>
      <c r="D70" s="45"/>
      <c r="E70" s="45"/>
      <c r="F70" s="45"/>
      <c r="G70" s="46"/>
      <c r="H70" s="45"/>
      <c r="I70" s="46"/>
      <c r="J70" s="46"/>
      <c r="K70" s="45"/>
    </row>
    <row r="71" spans="1:13">
      <c r="A71" s="44"/>
      <c r="B71" s="44"/>
      <c r="C71" s="45"/>
      <c r="D71" s="45"/>
      <c r="E71" s="45"/>
      <c r="F71" s="45"/>
      <c r="G71" s="46"/>
      <c r="H71" s="45"/>
      <c r="I71" s="46"/>
      <c r="J71" s="46"/>
      <c r="K71" s="45"/>
    </row>
    <row r="72" spans="1:13">
      <c r="A72" s="44"/>
      <c r="B72" s="44"/>
      <c r="C72" s="45"/>
      <c r="D72" s="45"/>
      <c r="E72" s="45"/>
      <c r="F72" s="45"/>
      <c r="G72" s="46"/>
      <c r="H72" s="45"/>
      <c r="I72" s="46"/>
      <c r="J72" s="46"/>
      <c r="K72" s="45"/>
    </row>
    <row r="73" spans="1:13">
      <c r="A73" s="44"/>
      <c r="B73" s="44"/>
      <c r="C73" s="45"/>
      <c r="D73" s="45"/>
      <c r="E73" s="45"/>
      <c r="F73" s="45"/>
      <c r="G73" s="46"/>
      <c r="H73" s="45"/>
      <c r="I73" s="46"/>
      <c r="J73" s="46"/>
      <c r="K73" s="46"/>
      <c r="L73" s="26"/>
      <c r="M73" s="26"/>
    </row>
    <row r="74" spans="1:13">
      <c r="A74" s="44"/>
      <c r="B74" s="44"/>
      <c r="C74" s="45"/>
      <c r="D74" s="45"/>
      <c r="E74" s="45"/>
      <c r="F74" s="45"/>
      <c r="G74" s="46"/>
      <c r="H74" s="45"/>
      <c r="I74" s="46"/>
      <c r="J74" s="46"/>
      <c r="K74" s="45"/>
    </row>
    <row r="75" spans="1:13">
      <c r="A75" s="44"/>
      <c r="B75" s="44"/>
      <c r="C75" s="45"/>
      <c r="D75" s="45"/>
      <c r="E75" s="45"/>
      <c r="F75" s="45"/>
      <c r="G75" s="46"/>
      <c r="H75" s="45"/>
      <c r="I75" s="46"/>
      <c r="J75" s="46"/>
      <c r="K75" s="45"/>
    </row>
    <row r="76" spans="1:13">
      <c r="A76" s="44"/>
      <c r="B76" s="44"/>
      <c r="C76" s="45"/>
      <c r="D76" s="45"/>
      <c r="E76" s="45"/>
      <c r="F76" s="45"/>
      <c r="G76" s="46"/>
      <c r="H76" s="45"/>
      <c r="I76" s="46"/>
      <c r="J76" s="46"/>
      <c r="K76" s="45"/>
    </row>
    <row r="77" spans="1:13">
      <c r="A77" s="44"/>
      <c r="B77" s="44"/>
      <c r="C77" s="45"/>
      <c r="D77" s="45"/>
      <c r="E77" s="45"/>
      <c r="F77" s="45"/>
      <c r="G77" s="46"/>
      <c r="H77" s="45"/>
      <c r="I77" s="46"/>
      <c r="J77" s="46"/>
      <c r="K77" s="45"/>
    </row>
    <row r="78" spans="1:13">
      <c r="A78" s="44"/>
      <c r="B78" s="44"/>
      <c r="C78" s="45"/>
      <c r="D78" s="45"/>
      <c r="E78" s="45"/>
      <c r="F78" s="45"/>
      <c r="G78" s="46"/>
      <c r="H78" s="45"/>
      <c r="I78" s="46"/>
      <c r="J78" s="46"/>
      <c r="K78" s="45"/>
    </row>
    <row r="79" spans="1:13">
      <c r="A79" s="44"/>
      <c r="B79" s="44"/>
      <c r="C79" s="45"/>
      <c r="D79" s="45"/>
      <c r="E79" s="45"/>
      <c r="F79" s="45"/>
      <c r="G79" s="46"/>
      <c r="H79" s="45"/>
      <c r="I79" s="46"/>
      <c r="J79" s="46"/>
      <c r="K79" s="45"/>
    </row>
    <row r="80" spans="1:13">
      <c r="A80" s="44"/>
      <c r="B80" s="44"/>
      <c r="C80" s="45"/>
      <c r="D80" s="45"/>
      <c r="E80" s="45"/>
      <c r="F80" s="45"/>
      <c r="G80" s="46"/>
      <c r="H80" s="45"/>
      <c r="I80" s="46"/>
      <c r="J80" s="46"/>
      <c r="K80" s="45"/>
    </row>
    <row r="81" spans="1:12">
      <c r="A81" s="44"/>
      <c r="B81" s="44"/>
      <c r="C81" s="45"/>
      <c r="D81" s="45"/>
      <c r="E81" s="45"/>
      <c r="F81" s="45"/>
      <c r="G81" s="46"/>
      <c r="H81" s="45"/>
      <c r="I81" s="46"/>
      <c r="J81" s="46"/>
      <c r="K81" s="45"/>
    </row>
    <row r="82" spans="1:12">
      <c r="A82" s="44"/>
      <c r="B82" s="44"/>
      <c r="C82" s="45"/>
      <c r="D82" s="45"/>
      <c r="E82" s="45"/>
      <c r="F82" s="45"/>
      <c r="G82" s="46"/>
      <c r="H82" s="45"/>
      <c r="I82" s="46"/>
      <c r="J82" s="46"/>
      <c r="K82" s="45"/>
    </row>
    <row r="83" spans="1:12">
      <c r="A83" s="44"/>
      <c r="B83" s="44"/>
      <c r="C83" s="45"/>
      <c r="D83" s="45"/>
      <c r="E83" s="45"/>
      <c r="F83" s="45"/>
      <c r="G83" s="46"/>
      <c r="H83" s="45"/>
      <c r="I83" s="46"/>
      <c r="J83" s="46"/>
      <c r="K83" s="45"/>
    </row>
    <row r="84" spans="1:12">
      <c r="A84" s="44"/>
      <c r="B84" s="44"/>
      <c r="C84" s="45"/>
      <c r="D84" s="45"/>
      <c r="E84" s="45"/>
      <c r="F84" s="45"/>
      <c r="G84" s="46"/>
      <c r="H84" s="45"/>
      <c r="I84" s="46"/>
      <c r="J84" s="46"/>
      <c r="K84" s="45"/>
    </row>
    <row r="85" spans="1:12">
      <c r="A85" s="44"/>
      <c r="B85" s="44"/>
      <c r="C85" s="45"/>
      <c r="D85" s="45"/>
      <c r="E85" s="45"/>
      <c r="F85" s="45"/>
      <c r="G85" s="46"/>
      <c r="H85" s="45"/>
      <c r="I85" s="46"/>
      <c r="J85" s="46"/>
      <c r="K85" s="45"/>
    </row>
    <row r="86" spans="1:12">
      <c r="A86" s="44"/>
      <c r="B86" s="44"/>
      <c r="C86" s="45"/>
      <c r="D86" s="45"/>
      <c r="E86" s="45"/>
      <c r="F86" s="45"/>
      <c r="G86" s="46"/>
      <c r="H86" s="45"/>
      <c r="I86" s="46"/>
      <c r="J86" s="46"/>
      <c r="K86" s="45"/>
    </row>
    <row r="87" spans="1:12">
      <c r="A87" s="44"/>
      <c r="B87" s="44"/>
      <c r="C87" s="45"/>
      <c r="D87" s="45"/>
      <c r="E87" s="45"/>
      <c r="F87" s="45"/>
      <c r="G87" s="46"/>
      <c r="H87" s="45"/>
      <c r="I87" s="46"/>
      <c r="J87" s="46"/>
      <c r="K87" s="45"/>
    </row>
    <row r="88" spans="1:12">
      <c r="A88" s="44"/>
      <c r="B88" s="44"/>
      <c r="C88" s="45"/>
      <c r="D88" s="45"/>
      <c r="E88" s="45"/>
      <c r="F88" s="45"/>
      <c r="G88" s="46"/>
      <c r="H88" s="45"/>
      <c r="I88" s="46"/>
      <c r="J88" s="46"/>
      <c r="K88" s="45"/>
    </row>
    <row r="89" spans="1:12">
      <c r="A89" s="44"/>
      <c r="B89" s="44"/>
      <c r="C89" s="45"/>
      <c r="D89" s="45"/>
      <c r="E89" s="45"/>
      <c r="F89" s="45"/>
      <c r="G89" s="46"/>
      <c r="H89" s="45"/>
      <c r="I89" s="46"/>
      <c r="J89" s="46"/>
      <c r="K89" s="45"/>
    </row>
    <row r="90" spans="1:12">
      <c r="A90" s="44"/>
      <c r="B90" s="44"/>
      <c r="C90" s="45"/>
      <c r="D90" s="45"/>
      <c r="E90" s="45"/>
      <c r="F90" s="45"/>
      <c r="G90" s="46"/>
      <c r="H90" s="45"/>
      <c r="I90" s="46"/>
      <c r="J90" s="46"/>
      <c r="K90" s="45"/>
    </row>
    <row r="91" spans="1:12">
      <c r="A91" s="44"/>
      <c r="B91" s="44"/>
      <c r="C91" s="45"/>
      <c r="D91" s="45"/>
      <c r="E91" s="45"/>
      <c r="F91" s="45"/>
      <c r="G91" s="46"/>
      <c r="H91" s="45"/>
      <c r="I91" s="46"/>
      <c r="J91" s="46"/>
      <c r="K91" s="47"/>
      <c r="L91" s="28"/>
    </row>
    <row r="92" spans="1:12">
      <c r="A92" s="44"/>
      <c r="B92" s="44"/>
      <c r="C92" s="45"/>
      <c r="D92" s="45"/>
      <c r="E92" s="45"/>
      <c r="F92" s="45"/>
      <c r="G92" s="46"/>
      <c r="H92" s="45"/>
      <c r="I92" s="46"/>
      <c r="J92" s="46"/>
      <c r="K92" s="47"/>
      <c r="L92" s="28"/>
    </row>
    <row r="93" spans="1:12">
      <c r="A93" s="44"/>
      <c r="B93" s="44"/>
      <c r="C93" s="45"/>
      <c r="D93" s="45"/>
      <c r="E93" s="45"/>
      <c r="F93" s="45"/>
      <c r="G93" s="46"/>
      <c r="H93" s="45"/>
      <c r="I93" s="46"/>
      <c r="J93" s="46"/>
      <c r="K93" s="45"/>
    </row>
    <row r="94" spans="1:12">
      <c r="A94" s="44"/>
      <c r="B94" s="44"/>
      <c r="C94" s="45"/>
      <c r="D94" s="45"/>
      <c r="E94" s="45"/>
      <c r="F94" s="45"/>
      <c r="G94" s="46"/>
      <c r="H94" s="45"/>
      <c r="I94" s="46"/>
      <c r="J94" s="46"/>
      <c r="K94" s="45"/>
    </row>
    <row r="95" spans="1:12">
      <c r="A95" s="44"/>
      <c r="B95" s="44"/>
      <c r="C95" s="45"/>
      <c r="D95" s="45"/>
      <c r="E95" s="45"/>
      <c r="F95" s="45"/>
      <c r="G95" s="46"/>
      <c r="H95" s="45"/>
      <c r="I95" s="46"/>
      <c r="J95" s="46"/>
      <c r="K95" s="45"/>
    </row>
    <row r="96" spans="1:12">
      <c r="A96" s="44"/>
      <c r="B96" s="44"/>
      <c r="C96" s="45"/>
      <c r="D96" s="45"/>
      <c r="E96" s="45"/>
      <c r="F96" s="45"/>
      <c r="G96" s="46"/>
      <c r="H96" s="45"/>
      <c r="I96" s="46"/>
      <c r="J96" s="46"/>
      <c r="K96" s="45"/>
    </row>
    <row r="97" spans="1:11">
      <c r="A97" s="44"/>
      <c r="B97" s="44"/>
      <c r="C97" s="45"/>
      <c r="D97" s="45"/>
      <c r="E97" s="45"/>
      <c r="F97" s="45"/>
      <c r="G97" s="46"/>
      <c r="H97" s="45"/>
      <c r="I97" s="46"/>
      <c r="J97" s="46"/>
      <c r="K97" s="45"/>
    </row>
    <row r="98" spans="1:11">
      <c r="A98" s="44"/>
      <c r="B98" s="44"/>
      <c r="C98" s="45"/>
      <c r="D98" s="45"/>
      <c r="E98" s="45"/>
      <c r="F98" s="45"/>
      <c r="G98" s="46"/>
      <c r="H98" s="45"/>
      <c r="I98" s="46"/>
      <c r="J98" s="46"/>
      <c r="K98" s="45"/>
    </row>
    <row r="99" spans="1:11">
      <c r="A99" s="44"/>
      <c r="B99" s="44"/>
      <c r="C99" s="45"/>
      <c r="D99" s="45"/>
      <c r="E99" s="45"/>
      <c r="F99" s="45"/>
      <c r="G99" s="46"/>
      <c r="H99" s="45"/>
      <c r="I99" s="46"/>
      <c r="J99" s="46"/>
      <c r="K99" s="45"/>
    </row>
    <row r="100" spans="1:11">
      <c r="A100" s="44"/>
      <c r="B100" s="44"/>
      <c r="C100" s="48"/>
      <c r="D100" s="45"/>
      <c r="E100" s="45"/>
      <c r="F100" s="45"/>
      <c r="G100" s="46"/>
      <c r="H100" s="45"/>
      <c r="I100" s="46"/>
      <c r="J100" s="46"/>
      <c r="K100" s="45"/>
    </row>
    <row r="101" spans="1:11">
      <c r="A101" s="44"/>
      <c r="B101" s="44"/>
      <c r="C101" s="45"/>
      <c r="D101" s="45"/>
      <c r="E101" s="45"/>
      <c r="F101" s="45"/>
      <c r="G101" s="46"/>
      <c r="H101" s="45"/>
      <c r="I101" s="46"/>
      <c r="J101" s="46"/>
      <c r="K101" s="45"/>
    </row>
    <row r="102" spans="1:11">
      <c r="A102" s="44"/>
      <c r="B102" s="44"/>
      <c r="C102" s="48"/>
      <c r="D102" s="45"/>
      <c r="E102" s="45"/>
      <c r="F102" s="45"/>
      <c r="G102" s="46"/>
      <c r="H102" s="45"/>
      <c r="I102" s="46"/>
      <c r="J102" s="46"/>
      <c r="K102" s="45"/>
    </row>
    <row r="103" spans="1:11">
      <c r="A103" s="44"/>
      <c r="B103" s="44"/>
      <c r="C103" s="45"/>
      <c r="D103" s="45"/>
      <c r="E103" s="45"/>
      <c r="F103" s="45"/>
      <c r="G103" s="46"/>
      <c r="H103" s="45"/>
      <c r="I103" s="46"/>
      <c r="J103" s="46"/>
      <c r="K103" s="45"/>
    </row>
    <row r="104" spans="1:11">
      <c r="A104" s="44"/>
      <c r="B104" s="44"/>
      <c r="C104" s="45"/>
      <c r="D104" s="45"/>
      <c r="E104" s="45"/>
      <c r="F104" s="45"/>
      <c r="G104" s="46"/>
      <c r="H104" s="45"/>
      <c r="I104" s="46"/>
      <c r="J104" s="46"/>
      <c r="K104" s="45"/>
    </row>
    <row r="105" spans="1:11">
      <c r="A105" s="44"/>
      <c r="B105" s="44"/>
      <c r="C105" s="45"/>
      <c r="D105" s="45"/>
      <c r="E105" s="45"/>
      <c r="F105" s="45"/>
      <c r="G105" s="46"/>
      <c r="H105" s="45"/>
      <c r="I105" s="46"/>
      <c r="J105" s="46"/>
      <c r="K105" s="45"/>
    </row>
    <row r="106" spans="1:11">
      <c r="A106" s="44"/>
      <c r="B106" s="44"/>
      <c r="C106" s="45"/>
      <c r="D106" s="45"/>
      <c r="E106" s="45"/>
      <c r="F106" s="45"/>
      <c r="G106" s="46"/>
      <c r="H106" s="45"/>
      <c r="I106" s="46"/>
      <c r="J106" s="46"/>
      <c r="K106" s="45"/>
    </row>
    <row r="107" spans="1:11">
      <c r="A107" s="44"/>
      <c r="B107" s="44"/>
      <c r="C107" s="45"/>
      <c r="D107" s="45"/>
      <c r="E107" s="45"/>
      <c r="F107" s="45"/>
      <c r="G107" s="46"/>
      <c r="H107" s="45"/>
      <c r="I107" s="46"/>
      <c r="J107" s="46"/>
      <c r="K107" s="45"/>
    </row>
    <row r="108" spans="1:11">
      <c r="A108" s="44"/>
      <c r="B108" s="44"/>
      <c r="C108" s="45"/>
      <c r="D108" s="45"/>
      <c r="E108" s="45"/>
      <c r="F108" s="45"/>
      <c r="G108" s="46"/>
      <c r="H108" s="45"/>
      <c r="I108" s="46"/>
      <c r="J108" s="46"/>
      <c r="K108" s="45"/>
    </row>
    <row r="109" spans="1:11">
      <c r="A109" s="44"/>
      <c r="B109" s="44"/>
      <c r="C109" s="45"/>
      <c r="D109" s="45"/>
      <c r="E109" s="45"/>
      <c r="F109" s="45"/>
      <c r="G109" s="46"/>
      <c r="H109" s="45"/>
      <c r="I109" s="46"/>
      <c r="J109" s="46"/>
      <c r="K109" s="45"/>
    </row>
    <row r="110" spans="1:11">
      <c r="A110" s="44"/>
      <c r="B110" s="44"/>
      <c r="C110" s="45"/>
      <c r="D110" s="45"/>
      <c r="E110" s="45"/>
      <c r="F110" s="45"/>
      <c r="G110" s="46"/>
      <c r="H110" s="45"/>
      <c r="I110" s="46"/>
      <c r="J110" s="46"/>
      <c r="K110" s="45"/>
    </row>
    <row r="111" spans="1:11">
      <c r="A111" s="44"/>
      <c r="B111" s="44"/>
      <c r="C111" s="45"/>
      <c r="D111" s="45"/>
      <c r="E111" s="45"/>
      <c r="F111" s="45"/>
      <c r="G111" s="46"/>
      <c r="H111" s="45"/>
      <c r="I111" s="46"/>
      <c r="J111" s="46"/>
      <c r="K111" s="45"/>
    </row>
    <row r="112" spans="1:11">
      <c r="A112" s="44"/>
      <c r="B112" s="44"/>
      <c r="C112" s="45"/>
      <c r="D112" s="45"/>
      <c r="E112" s="45"/>
      <c r="F112" s="45"/>
      <c r="G112" s="46"/>
      <c r="H112" s="45"/>
      <c r="I112" s="46"/>
      <c r="J112" s="46"/>
      <c r="K112" s="45"/>
    </row>
    <row r="113" spans="1:13">
      <c r="A113" s="44"/>
      <c r="B113" s="44"/>
      <c r="C113" s="45"/>
      <c r="D113" s="45"/>
      <c r="E113" s="45"/>
      <c r="F113" s="45"/>
      <c r="G113" s="46"/>
      <c r="H113" s="45"/>
      <c r="I113" s="46"/>
      <c r="J113" s="46"/>
      <c r="K113" s="45"/>
    </row>
    <row r="114" spans="1:13">
      <c r="A114" s="44"/>
      <c r="B114" s="44"/>
      <c r="C114" s="45"/>
      <c r="D114" s="45"/>
      <c r="E114" s="45"/>
      <c r="F114" s="45"/>
      <c r="G114" s="46"/>
      <c r="H114" s="45"/>
      <c r="I114" s="46"/>
      <c r="J114" s="46"/>
      <c r="K114" s="45"/>
    </row>
    <row r="115" spans="1:13">
      <c r="A115" s="44"/>
      <c r="B115" s="44"/>
      <c r="C115" s="45"/>
      <c r="D115" s="45"/>
      <c r="E115" s="45"/>
      <c r="F115" s="45"/>
      <c r="G115" s="46"/>
      <c r="H115" s="45"/>
      <c r="I115" s="46"/>
      <c r="J115" s="46"/>
      <c r="K115" s="46"/>
      <c r="L115" s="26"/>
      <c r="M115" s="26"/>
    </row>
    <row r="116" spans="1:13">
      <c r="A116" s="44"/>
      <c r="B116" s="44"/>
      <c r="C116" s="48"/>
      <c r="D116" s="48"/>
      <c r="E116" s="48"/>
      <c r="F116" s="45"/>
      <c r="G116" s="48"/>
      <c r="H116" s="49"/>
      <c r="I116" s="45"/>
      <c r="J116" s="46"/>
      <c r="K116" s="45"/>
    </row>
  </sheetData>
  <autoFilter ref="A3:K3" xr:uid="{00000000-0009-0000-0000-000001000000}">
    <sortState xmlns:xlrd2="http://schemas.microsoft.com/office/spreadsheetml/2017/richdata2" ref="A4:K116">
      <sortCondition ref="A3"/>
    </sortState>
  </autoFilter>
  <sortState xmlns:xlrd2="http://schemas.microsoft.com/office/spreadsheetml/2017/richdata2" ref="A4:K116">
    <sortCondition ref="C4:C116"/>
    <sortCondition ref="G4:G116"/>
  </sortState>
  <mergeCells count="2">
    <mergeCell ref="A2:E2"/>
    <mergeCell ref="A1:K1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2022 St Peters Meet Updated</vt:lpstr>
      <vt:lpstr>2022 St Peters Meet Original </vt:lpstr>
      <vt:lpstr>Sheet1</vt:lpstr>
      <vt:lpstr>Raw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Luttrell</dc:creator>
  <cp:keywords/>
  <dc:description/>
  <cp:lastModifiedBy>Nicole Luttrell</cp:lastModifiedBy>
  <cp:revision/>
  <dcterms:created xsi:type="dcterms:W3CDTF">2020-05-18T04:06:02Z</dcterms:created>
  <dcterms:modified xsi:type="dcterms:W3CDTF">2022-05-23T04:50:01Z</dcterms:modified>
  <cp:category/>
  <cp:contentStatus/>
</cp:coreProperties>
</file>